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autoCompressPictures="0"/>
  <bookViews>
    <workbookView xWindow="0" yWindow="440" windowWidth="27480" windowHeight="16520" tabRatio="500"/>
  </bookViews>
  <sheets>
    <sheet name="Общие расходы на квартиру" sheetId="2" r:id="rId1"/>
    <sheet name="Расчёт страхования" sheetId="3" r:id="rId2"/>
  </sheets>
  <definedNames>
    <definedName name="_xlchart.v1.0">'Общие расходы на квартиру'!$S$23</definedName>
    <definedName name="_xlchart.v1.1">'Общие расходы на квартиру'!$S$24:$S$266</definedName>
    <definedName name="_xlchart.v1.10">'Общие расходы на квартиру'!$X$23</definedName>
    <definedName name="_xlchart.v1.11">'Общие расходы на квартиру'!$X$24:$X$266</definedName>
    <definedName name="_xlchart.v1.12">'Общие расходы на квартиру'!$Y$23</definedName>
    <definedName name="_xlchart.v1.13">'Общие расходы на квартиру'!$Y$24:$Y$266</definedName>
    <definedName name="_xlchart.v1.14">'Общие расходы на квартиру'!$Z$23</definedName>
    <definedName name="_xlchart.v1.15">'Общие расходы на квартиру'!$Z$24:$Z$266</definedName>
    <definedName name="_xlchart.v1.16">'Общие расходы на квартиру'!$S$23</definedName>
    <definedName name="_xlchart.v1.17">'Общие расходы на квартиру'!$S$24:$S$266</definedName>
    <definedName name="_xlchart.v1.18">'Общие расходы на квартиру'!$T$23</definedName>
    <definedName name="_xlchart.v1.19">'Общие расходы на квартиру'!$T$24:$T$266</definedName>
    <definedName name="_xlchart.v1.2">'Общие расходы на квартиру'!$T$23</definedName>
    <definedName name="_xlchart.v1.20">'Общие расходы на квартиру'!$U$23</definedName>
    <definedName name="_xlchart.v1.21">'Общие расходы на квартиру'!$U$24:$U$266</definedName>
    <definedName name="_xlchart.v1.22">'Общие расходы на квартиру'!$V$23</definedName>
    <definedName name="_xlchart.v1.23">'Общие расходы на квартиру'!$V$24:$V$266</definedName>
    <definedName name="_xlchart.v1.24">'Общие расходы на квартиру'!$W$23</definedName>
    <definedName name="_xlchart.v1.25">'Общие расходы на квартиру'!$W$24:$W$266</definedName>
    <definedName name="_xlchart.v1.26">'Общие расходы на квартиру'!$X$23</definedName>
    <definedName name="_xlchart.v1.27">'Общие расходы на квартиру'!$X$24:$X$266</definedName>
    <definedName name="_xlchart.v1.28">'Общие расходы на квартиру'!$Y$23</definedName>
    <definedName name="_xlchart.v1.29">'Общие расходы на квартиру'!$Y$24:$Y$266</definedName>
    <definedName name="_xlchart.v1.3">'Общие расходы на квартиру'!$T$24:$T$266</definedName>
    <definedName name="_xlchart.v1.30">'Общие расходы на квартиру'!$Z$23</definedName>
    <definedName name="_xlchart.v1.31">'Общие расходы на квартиру'!$Z$24:$Z$266</definedName>
    <definedName name="_xlchart.v1.32">'Общие расходы на квартиру'!$S$23</definedName>
    <definedName name="_xlchart.v1.33">'Общие расходы на квартиру'!$S$24:$S$266</definedName>
    <definedName name="_xlchart.v1.34">'Общие расходы на квартиру'!$T$23</definedName>
    <definedName name="_xlchart.v1.35">'Общие расходы на квартиру'!$T$24:$T$266</definedName>
    <definedName name="_xlchart.v1.36">'Общие расходы на квартиру'!$U$23</definedName>
    <definedName name="_xlchart.v1.37">'Общие расходы на квартиру'!$U$24:$U$266</definedName>
    <definedName name="_xlchart.v1.38">'Общие расходы на квартиру'!$V$23</definedName>
    <definedName name="_xlchart.v1.39">'Общие расходы на квартиру'!$V$24:$V$266</definedName>
    <definedName name="_xlchart.v1.4">'Общие расходы на квартиру'!$U$23</definedName>
    <definedName name="_xlchart.v1.40">'Общие расходы на квартиру'!$W$23</definedName>
    <definedName name="_xlchart.v1.41">'Общие расходы на квартиру'!$W$24:$W$266</definedName>
    <definedName name="_xlchart.v1.42">'Общие расходы на квартиру'!$X$23</definedName>
    <definedName name="_xlchart.v1.43">'Общие расходы на квартиру'!$X$24:$X$266</definedName>
    <definedName name="_xlchart.v1.44">'Общие расходы на квартиру'!$Y$23</definedName>
    <definedName name="_xlchart.v1.45">'Общие расходы на квартиру'!$Y$24:$Y$266</definedName>
    <definedName name="_xlchart.v1.46">'Общие расходы на квартиру'!$Z$23</definedName>
    <definedName name="_xlchart.v1.47">'Общие расходы на квартиру'!$Z$24:$Z$266</definedName>
    <definedName name="_xlchart.v1.48">'Общие расходы на квартиру'!$S$23</definedName>
    <definedName name="_xlchart.v1.49">'Общие расходы на квартиру'!$S$24:$S$266</definedName>
    <definedName name="_xlchart.v1.5">'Общие расходы на квартиру'!$U$24:$U$266</definedName>
    <definedName name="_xlchart.v1.50">'Общие расходы на квартиру'!$T$23</definedName>
    <definedName name="_xlchart.v1.51">'Общие расходы на квартиру'!$T$24:$T$266</definedName>
    <definedName name="_xlchart.v1.52">'Общие расходы на квартиру'!$U$23</definedName>
    <definedName name="_xlchart.v1.53">'Общие расходы на квартиру'!$U$24:$U$266</definedName>
    <definedName name="_xlchart.v1.54">'Общие расходы на квартиру'!$V$23</definedName>
    <definedName name="_xlchart.v1.55">'Общие расходы на квартиру'!$V$24:$V$266</definedName>
    <definedName name="_xlchart.v1.56">'Общие расходы на квартиру'!$W$23</definedName>
    <definedName name="_xlchart.v1.57">'Общие расходы на квартиру'!$W$24:$W$266</definedName>
    <definedName name="_xlchart.v1.58">'Общие расходы на квартиру'!$X$23</definedName>
    <definedName name="_xlchart.v1.59">'Общие расходы на квартиру'!$X$24:$X$266</definedName>
    <definedName name="_xlchart.v1.6">'Общие расходы на квартиру'!$V$23</definedName>
    <definedName name="_xlchart.v1.60">'Общие расходы на квартиру'!$Y$23</definedName>
    <definedName name="_xlchart.v1.61">'Общие расходы на квартиру'!$Y$24:$Y$266</definedName>
    <definedName name="_xlchart.v1.62">'Общие расходы на квартиру'!$Z$23</definedName>
    <definedName name="_xlchart.v1.63">'Общие расходы на квартиру'!$Z$24:$Z$266</definedName>
    <definedName name="_xlchart.v1.7">'Общие расходы на квартиру'!$V$24:$V$266</definedName>
    <definedName name="_xlchart.v1.8">'Общие расходы на квартиру'!$W$23</definedName>
    <definedName name="_xlchart.v1.9">'Общие расходы на квартиру'!$W$24:$W$266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3" i="2" l="1"/>
  <c r="E266" i="2"/>
  <c r="E25" i="2"/>
  <c r="G24" i="2"/>
  <c r="G25" i="2"/>
  <c r="E26" i="2"/>
  <c r="G26" i="2"/>
  <c r="E27" i="2"/>
  <c r="G27" i="2"/>
  <c r="E28" i="2"/>
  <c r="G28" i="2"/>
  <c r="E29" i="2"/>
  <c r="G29" i="2"/>
  <c r="E30" i="2"/>
  <c r="G30" i="2"/>
  <c r="E31" i="2"/>
  <c r="G31" i="2"/>
  <c r="E32" i="2"/>
  <c r="G32" i="2"/>
  <c r="E33" i="2"/>
  <c r="G33" i="2"/>
  <c r="E34" i="2"/>
  <c r="G34" i="2"/>
  <c r="E35" i="2"/>
  <c r="G35" i="2"/>
  <c r="E36" i="2"/>
  <c r="G36" i="2"/>
  <c r="E37" i="2"/>
  <c r="G37" i="2"/>
  <c r="E38" i="2"/>
  <c r="G38" i="2"/>
  <c r="E39" i="2"/>
  <c r="G39" i="2"/>
  <c r="E40" i="2"/>
  <c r="G40" i="2"/>
  <c r="E41" i="2"/>
  <c r="G41" i="2"/>
  <c r="E42" i="2"/>
  <c r="G42" i="2"/>
  <c r="E43" i="2"/>
  <c r="G43" i="2"/>
  <c r="E44" i="2"/>
  <c r="G44" i="2"/>
  <c r="E45" i="2"/>
  <c r="G45" i="2"/>
  <c r="E46" i="2"/>
  <c r="G46" i="2"/>
  <c r="E47" i="2"/>
  <c r="G47" i="2"/>
  <c r="E48" i="2"/>
  <c r="G48" i="2"/>
  <c r="E49" i="2"/>
  <c r="G49" i="2"/>
  <c r="E50" i="2"/>
  <c r="G50" i="2"/>
  <c r="E51" i="2"/>
  <c r="G51" i="2"/>
  <c r="E52" i="2"/>
  <c r="G52" i="2"/>
  <c r="E53" i="2"/>
  <c r="G53" i="2"/>
  <c r="E54" i="2"/>
  <c r="G54" i="2"/>
  <c r="E55" i="2"/>
  <c r="G55" i="2"/>
  <c r="E56" i="2"/>
  <c r="G56" i="2"/>
  <c r="E57" i="2"/>
  <c r="G57" i="2"/>
  <c r="E58" i="2"/>
  <c r="G58" i="2"/>
  <c r="E59" i="2"/>
  <c r="G59" i="2"/>
  <c r="E60" i="2"/>
  <c r="G60" i="2"/>
  <c r="E61" i="2"/>
  <c r="G61" i="2"/>
  <c r="E62" i="2"/>
  <c r="G62" i="2"/>
  <c r="E63" i="2"/>
  <c r="G63" i="2"/>
  <c r="E64" i="2"/>
  <c r="G64" i="2"/>
  <c r="E65" i="2"/>
  <c r="G65" i="2"/>
  <c r="E66" i="2"/>
  <c r="G66" i="2"/>
  <c r="E67" i="2"/>
  <c r="G67" i="2"/>
  <c r="E68" i="2"/>
  <c r="G68" i="2"/>
  <c r="E69" i="2"/>
  <c r="G69" i="2"/>
  <c r="E70" i="2"/>
  <c r="G70" i="2"/>
  <c r="E71" i="2"/>
  <c r="G71" i="2"/>
  <c r="E72" i="2"/>
  <c r="G72" i="2"/>
  <c r="E73" i="2"/>
  <c r="G73" i="2"/>
  <c r="E74" i="2"/>
  <c r="G74" i="2"/>
  <c r="E75" i="2"/>
  <c r="G75" i="2"/>
  <c r="E76" i="2"/>
  <c r="G76" i="2"/>
  <c r="E77" i="2"/>
  <c r="G77" i="2"/>
  <c r="E78" i="2"/>
  <c r="G78" i="2"/>
  <c r="E79" i="2"/>
  <c r="G79" i="2"/>
  <c r="E80" i="2"/>
  <c r="G80" i="2"/>
  <c r="E81" i="2"/>
  <c r="G81" i="2"/>
  <c r="E82" i="2"/>
  <c r="G82" i="2"/>
  <c r="E83" i="2"/>
  <c r="G83" i="2"/>
  <c r="E84" i="2"/>
  <c r="G84" i="2"/>
  <c r="E85" i="2"/>
  <c r="G85" i="2"/>
  <c r="E86" i="2"/>
  <c r="G86" i="2"/>
  <c r="E87" i="2"/>
  <c r="G87" i="2"/>
  <c r="E88" i="2"/>
  <c r="G88" i="2"/>
  <c r="E89" i="2"/>
  <c r="G89" i="2"/>
  <c r="E90" i="2"/>
  <c r="G90" i="2"/>
  <c r="E91" i="2"/>
  <c r="G91" i="2"/>
  <c r="E92" i="2"/>
  <c r="G92" i="2"/>
  <c r="E93" i="2"/>
  <c r="G93" i="2"/>
  <c r="E94" i="2"/>
  <c r="G94" i="2"/>
  <c r="E95" i="2"/>
  <c r="G95" i="2"/>
  <c r="E96" i="2"/>
  <c r="G96" i="2"/>
  <c r="E97" i="2"/>
  <c r="G97" i="2"/>
  <c r="E98" i="2"/>
  <c r="G98" i="2"/>
  <c r="E99" i="2"/>
  <c r="G99" i="2"/>
  <c r="E100" i="2"/>
  <c r="G100" i="2"/>
  <c r="E101" i="2"/>
  <c r="G101" i="2"/>
  <c r="E102" i="2"/>
  <c r="G102" i="2"/>
  <c r="E103" i="2"/>
  <c r="G103" i="2"/>
  <c r="E104" i="2"/>
  <c r="G104" i="2"/>
  <c r="E105" i="2"/>
  <c r="G105" i="2"/>
  <c r="E106" i="2"/>
  <c r="G106" i="2"/>
  <c r="E107" i="2"/>
  <c r="G107" i="2"/>
  <c r="E108" i="2"/>
  <c r="G108" i="2"/>
  <c r="E109" i="2"/>
  <c r="G109" i="2"/>
  <c r="E110" i="2"/>
  <c r="G110" i="2"/>
  <c r="E111" i="2"/>
  <c r="G111" i="2"/>
  <c r="E112" i="2"/>
  <c r="G112" i="2"/>
  <c r="E113" i="2"/>
  <c r="G113" i="2"/>
  <c r="E114" i="2"/>
  <c r="G114" i="2"/>
  <c r="E115" i="2"/>
  <c r="G115" i="2"/>
  <c r="E116" i="2"/>
  <c r="G116" i="2"/>
  <c r="E117" i="2"/>
  <c r="G117" i="2"/>
  <c r="E118" i="2"/>
  <c r="G118" i="2"/>
  <c r="E119" i="2"/>
  <c r="G119" i="2"/>
  <c r="E120" i="2"/>
  <c r="G120" i="2"/>
  <c r="E121" i="2"/>
  <c r="G121" i="2"/>
  <c r="E122" i="2"/>
  <c r="G122" i="2"/>
  <c r="E123" i="2"/>
  <c r="G123" i="2"/>
  <c r="E124" i="2"/>
  <c r="G124" i="2"/>
  <c r="E125" i="2"/>
  <c r="G125" i="2"/>
  <c r="E126" i="2"/>
  <c r="G126" i="2"/>
  <c r="E127" i="2"/>
  <c r="G127" i="2"/>
  <c r="E128" i="2"/>
  <c r="G128" i="2"/>
  <c r="E129" i="2"/>
  <c r="G129" i="2"/>
  <c r="E130" i="2"/>
  <c r="G130" i="2"/>
  <c r="E131" i="2"/>
  <c r="G131" i="2"/>
  <c r="E132" i="2"/>
  <c r="G132" i="2"/>
  <c r="E133" i="2"/>
  <c r="G133" i="2"/>
  <c r="E134" i="2"/>
  <c r="G134" i="2"/>
  <c r="E135" i="2"/>
  <c r="G135" i="2"/>
  <c r="E136" i="2"/>
  <c r="G136" i="2"/>
  <c r="E137" i="2"/>
  <c r="G137" i="2"/>
  <c r="E138" i="2"/>
  <c r="G138" i="2"/>
  <c r="E139" i="2"/>
  <c r="G139" i="2"/>
  <c r="E140" i="2"/>
  <c r="G140" i="2"/>
  <c r="E141" i="2"/>
  <c r="G141" i="2"/>
  <c r="E142" i="2"/>
  <c r="G142" i="2"/>
  <c r="E143" i="2"/>
  <c r="G143" i="2"/>
  <c r="E144" i="2"/>
  <c r="G144" i="2"/>
  <c r="E145" i="2"/>
  <c r="G145" i="2"/>
  <c r="E146" i="2"/>
  <c r="G146" i="2"/>
  <c r="E147" i="2"/>
  <c r="G147" i="2"/>
  <c r="E148" i="2"/>
  <c r="G148" i="2"/>
  <c r="E149" i="2"/>
  <c r="G149" i="2"/>
  <c r="E150" i="2"/>
  <c r="G150" i="2"/>
  <c r="E151" i="2"/>
  <c r="G151" i="2"/>
  <c r="E152" i="2"/>
  <c r="G152" i="2"/>
  <c r="E153" i="2"/>
  <c r="G153" i="2"/>
  <c r="E154" i="2"/>
  <c r="G154" i="2"/>
  <c r="E155" i="2"/>
  <c r="G155" i="2"/>
  <c r="E156" i="2"/>
  <c r="G156" i="2"/>
  <c r="E157" i="2"/>
  <c r="G157" i="2"/>
  <c r="E158" i="2"/>
  <c r="G158" i="2"/>
  <c r="E159" i="2"/>
  <c r="G159" i="2"/>
  <c r="E160" i="2"/>
  <c r="G160" i="2"/>
  <c r="E161" i="2"/>
  <c r="G161" i="2"/>
  <c r="E162" i="2"/>
  <c r="G162" i="2"/>
  <c r="E163" i="2"/>
  <c r="G163" i="2"/>
  <c r="E164" i="2"/>
  <c r="G164" i="2"/>
  <c r="E165" i="2"/>
  <c r="G165" i="2"/>
  <c r="E166" i="2"/>
  <c r="G166" i="2"/>
  <c r="E167" i="2"/>
  <c r="G167" i="2"/>
  <c r="E168" i="2"/>
  <c r="G168" i="2"/>
  <c r="E169" i="2"/>
  <c r="G169" i="2"/>
  <c r="E170" i="2"/>
  <c r="G170" i="2"/>
  <c r="E171" i="2"/>
  <c r="G171" i="2"/>
  <c r="E172" i="2"/>
  <c r="G172" i="2"/>
  <c r="E173" i="2"/>
  <c r="G173" i="2"/>
  <c r="E174" i="2"/>
  <c r="G174" i="2"/>
  <c r="E175" i="2"/>
  <c r="G175" i="2"/>
  <c r="E176" i="2"/>
  <c r="G176" i="2"/>
  <c r="E177" i="2"/>
  <c r="G177" i="2"/>
  <c r="E178" i="2"/>
  <c r="G178" i="2"/>
  <c r="E179" i="2"/>
  <c r="G179" i="2"/>
  <c r="E180" i="2"/>
  <c r="G180" i="2"/>
  <c r="E181" i="2"/>
  <c r="G181" i="2"/>
  <c r="E182" i="2"/>
  <c r="G182" i="2"/>
  <c r="E183" i="2"/>
  <c r="G183" i="2"/>
  <c r="E184" i="2"/>
  <c r="G184" i="2"/>
  <c r="E185" i="2"/>
  <c r="G185" i="2"/>
  <c r="E186" i="2"/>
  <c r="G186" i="2"/>
  <c r="E187" i="2"/>
  <c r="G187" i="2"/>
  <c r="E188" i="2"/>
  <c r="G188" i="2"/>
  <c r="E189" i="2"/>
  <c r="G189" i="2"/>
  <c r="E190" i="2"/>
  <c r="G190" i="2"/>
  <c r="E191" i="2"/>
  <c r="G191" i="2"/>
  <c r="E192" i="2"/>
  <c r="G192" i="2"/>
  <c r="E193" i="2"/>
  <c r="G193" i="2"/>
  <c r="E194" i="2"/>
  <c r="G194" i="2"/>
  <c r="E195" i="2"/>
  <c r="G195" i="2"/>
  <c r="E196" i="2"/>
  <c r="G196" i="2"/>
  <c r="E197" i="2"/>
  <c r="G197" i="2"/>
  <c r="E198" i="2"/>
  <c r="G198" i="2"/>
  <c r="E199" i="2"/>
  <c r="G199" i="2"/>
  <c r="E200" i="2"/>
  <c r="G200" i="2"/>
  <c r="E201" i="2"/>
  <c r="G201" i="2"/>
  <c r="E202" i="2"/>
  <c r="G202" i="2"/>
  <c r="E203" i="2"/>
  <c r="G203" i="2"/>
  <c r="E204" i="2"/>
  <c r="G204" i="2"/>
  <c r="E205" i="2"/>
  <c r="G205" i="2"/>
  <c r="E206" i="2"/>
  <c r="G206" i="2"/>
  <c r="E207" i="2"/>
  <c r="G207" i="2"/>
  <c r="E208" i="2"/>
  <c r="G208" i="2"/>
  <c r="E209" i="2"/>
  <c r="G209" i="2"/>
  <c r="E210" i="2"/>
  <c r="G210" i="2"/>
  <c r="E211" i="2"/>
  <c r="G211" i="2"/>
  <c r="E212" i="2"/>
  <c r="G212" i="2"/>
  <c r="E213" i="2"/>
  <c r="G213" i="2"/>
  <c r="E214" i="2"/>
  <c r="G214" i="2"/>
  <c r="E215" i="2"/>
  <c r="G215" i="2"/>
  <c r="E216" i="2"/>
  <c r="G216" i="2"/>
  <c r="E217" i="2"/>
  <c r="G217" i="2"/>
  <c r="E218" i="2"/>
  <c r="G218" i="2"/>
  <c r="E219" i="2"/>
  <c r="G219" i="2"/>
  <c r="E220" i="2"/>
  <c r="G220" i="2"/>
  <c r="E221" i="2"/>
  <c r="G221" i="2"/>
  <c r="E222" i="2"/>
  <c r="G222" i="2"/>
  <c r="E223" i="2"/>
  <c r="G223" i="2"/>
  <c r="E224" i="2"/>
  <c r="G224" i="2"/>
  <c r="E225" i="2"/>
  <c r="G225" i="2"/>
  <c r="E226" i="2"/>
  <c r="G226" i="2"/>
  <c r="E227" i="2"/>
  <c r="G227" i="2"/>
  <c r="E228" i="2"/>
  <c r="G228" i="2"/>
  <c r="E229" i="2"/>
  <c r="G229" i="2"/>
  <c r="E230" i="2"/>
  <c r="G230" i="2"/>
  <c r="E231" i="2"/>
  <c r="G231" i="2"/>
  <c r="E232" i="2"/>
  <c r="G232" i="2"/>
  <c r="E233" i="2"/>
  <c r="G233" i="2"/>
  <c r="E234" i="2"/>
  <c r="G234" i="2"/>
  <c r="E235" i="2"/>
  <c r="G235" i="2"/>
  <c r="E236" i="2"/>
  <c r="G236" i="2"/>
  <c r="E237" i="2"/>
  <c r="G237" i="2"/>
  <c r="E238" i="2"/>
  <c r="G238" i="2"/>
  <c r="E239" i="2"/>
  <c r="G239" i="2"/>
  <c r="E240" i="2"/>
  <c r="G240" i="2"/>
  <c r="E241" i="2"/>
  <c r="G241" i="2"/>
  <c r="E242" i="2"/>
  <c r="G242" i="2"/>
  <c r="E243" i="2"/>
  <c r="G243" i="2"/>
  <c r="E244" i="2"/>
  <c r="G244" i="2"/>
  <c r="E245" i="2"/>
  <c r="G245" i="2"/>
  <c r="E246" i="2"/>
  <c r="G246" i="2"/>
  <c r="E247" i="2"/>
  <c r="G247" i="2"/>
  <c r="E248" i="2"/>
  <c r="G248" i="2"/>
  <c r="E249" i="2"/>
  <c r="G249" i="2"/>
  <c r="E250" i="2"/>
  <c r="G250" i="2"/>
  <c r="E251" i="2"/>
  <c r="G251" i="2"/>
  <c r="E252" i="2"/>
  <c r="G252" i="2"/>
  <c r="E253" i="2"/>
  <c r="G253" i="2"/>
  <c r="E254" i="2"/>
  <c r="G254" i="2"/>
  <c r="E255" i="2"/>
  <c r="G255" i="2"/>
  <c r="E256" i="2"/>
  <c r="G256" i="2"/>
  <c r="E257" i="2"/>
  <c r="G257" i="2"/>
  <c r="E258" i="2"/>
  <c r="G258" i="2"/>
  <c r="E259" i="2"/>
  <c r="G259" i="2"/>
  <c r="E260" i="2"/>
  <c r="G260" i="2"/>
  <c r="E261" i="2"/>
  <c r="G261" i="2"/>
  <c r="E262" i="2"/>
  <c r="G262" i="2"/>
  <c r="E263" i="2"/>
  <c r="G263" i="2"/>
  <c r="E264" i="2"/>
  <c r="G264" i="2"/>
  <c r="E265" i="2"/>
  <c r="G265" i="2"/>
  <c r="G266" i="2"/>
  <c r="H266" i="2"/>
  <c r="I266" i="2"/>
  <c r="F266" i="2"/>
  <c r="O266" i="2"/>
  <c r="H265" i="2"/>
  <c r="I265" i="2"/>
  <c r="F265" i="2"/>
  <c r="O265" i="2"/>
  <c r="H26" i="3"/>
  <c r="H264" i="2"/>
  <c r="I264" i="2"/>
  <c r="F264" i="2"/>
  <c r="O264" i="2"/>
  <c r="H263" i="2"/>
  <c r="I263" i="2"/>
  <c r="F263" i="2"/>
  <c r="O263" i="2"/>
  <c r="H262" i="2"/>
  <c r="I262" i="2"/>
  <c r="F262" i="2"/>
  <c r="O262" i="2"/>
  <c r="H261" i="2"/>
  <c r="I261" i="2"/>
  <c r="F261" i="2"/>
  <c r="O261" i="2"/>
  <c r="H260" i="2"/>
  <c r="I260" i="2"/>
  <c r="F260" i="2"/>
  <c r="O260" i="2"/>
  <c r="H259" i="2"/>
  <c r="I259" i="2"/>
  <c r="F259" i="2"/>
  <c r="O259" i="2"/>
  <c r="H258" i="2"/>
  <c r="I258" i="2"/>
  <c r="F258" i="2"/>
  <c r="O258" i="2"/>
  <c r="H257" i="2"/>
  <c r="I257" i="2"/>
  <c r="F257" i="2"/>
  <c r="O257" i="2"/>
  <c r="H256" i="2"/>
  <c r="I256" i="2"/>
  <c r="F256" i="2"/>
  <c r="O256" i="2"/>
  <c r="H255" i="2"/>
  <c r="I255" i="2"/>
  <c r="F255" i="2"/>
  <c r="O255" i="2"/>
  <c r="H254" i="2"/>
  <c r="I254" i="2"/>
  <c r="F254" i="2"/>
  <c r="O254" i="2"/>
  <c r="H253" i="2"/>
  <c r="I253" i="2"/>
  <c r="F253" i="2"/>
  <c r="O253" i="2"/>
  <c r="H25" i="3"/>
  <c r="H252" i="2"/>
  <c r="I252" i="2"/>
  <c r="F252" i="2"/>
  <c r="O252" i="2"/>
  <c r="H251" i="2"/>
  <c r="I251" i="2"/>
  <c r="F251" i="2"/>
  <c r="O251" i="2"/>
  <c r="H250" i="2"/>
  <c r="I250" i="2"/>
  <c r="F250" i="2"/>
  <c r="O250" i="2"/>
  <c r="H249" i="2"/>
  <c r="I249" i="2"/>
  <c r="F249" i="2"/>
  <c r="O249" i="2"/>
  <c r="H248" i="2"/>
  <c r="I248" i="2"/>
  <c r="F248" i="2"/>
  <c r="O248" i="2"/>
  <c r="H247" i="2"/>
  <c r="I247" i="2"/>
  <c r="F247" i="2"/>
  <c r="O247" i="2"/>
  <c r="H246" i="2"/>
  <c r="I246" i="2"/>
  <c r="F246" i="2"/>
  <c r="O246" i="2"/>
  <c r="H245" i="2"/>
  <c r="I245" i="2"/>
  <c r="F245" i="2"/>
  <c r="O245" i="2"/>
  <c r="H244" i="2"/>
  <c r="I244" i="2"/>
  <c r="F244" i="2"/>
  <c r="O244" i="2"/>
  <c r="H243" i="2"/>
  <c r="I243" i="2"/>
  <c r="F243" i="2"/>
  <c r="O243" i="2"/>
  <c r="H242" i="2"/>
  <c r="I242" i="2"/>
  <c r="F242" i="2"/>
  <c r="O242" i="2"/>
  <c r="H241" i="2"/>
  <c r="I241" i="2"/>
  <c r="F241" i="2"/>
  <c r="O241" i="2"/>
  <c r="H24" i="3"/>
  <c r="H240" i="2"/>
  <c r="I240" i="2"/>
  <c r="F240" i="2"/>
  <c r="O240" i="2"/>
  <c r="H239" i="2"/>
  <c r="I239" i="2"/>
  <c r="F239" i="2"/>
  <c r="O239" i="2"/>
  <c r="H238" i="2"/>
  <c r="I238" i="2"/>
  <c r="F238" i="2"/>
  <c r="O238" i="2"/>
  <c r="H237" i="2"/>
  <c r="I237" i="2"/>
  <c r="F237" i="2"/>
  <c r="O237" i="2"/>
  <c r="H236" i="2"/>
  <c r="I236" i="2"/>
  <c r="F236" i="2"/>
  <c r="O236" i="2"/>
  <c r="H235" i="2"/>
  <c r="I235" i="2"/>
  <c r="F235" i="2"/>
  <c r="O235" i="2"/>
  <c r="H234" i="2"/>
  <c r="I234" i="2"/>
  <c r="F234" i="2"/>
  <c r="O234" i="2"/>
  <c r="H233" i="2"/>
  <c r="I233" i="2"/>
  <c r="F233" i="2"/>
  <c r="O233" i="2"/>
  <c r="H232" i="2"/>
  <c r="I232" i="2"/>
  <c r="F232" i="2"/>
  <c r="O232" i="2"/>
  <c r="H231" i="2"/>
  <c r="I231" i="2"/>
  <c r="F231" i="2"/>
  <c r="O231" i="2"/>
  <c r="H230" i="2"/>
  <c r="I230" i="2"/>
  <c r="F230" i="2"/>
  <c r="O230" i="2"/>
  <c r="H229" i="2"/>
  <c r="I229" i="2"/>
  <c r="F229" i="2"/>
  <c r="O229" i="2"/>
  <c r="H23" i="3"/>
  <c r="H228" i="2"/>
  <c r="I228" i="2"/>
  <c r="F228" i="2"/>
  <c r="O228" i="2"/>
  <c r="H227" i="2"/>
  <c r="I227" i="2"/>
  <c r="F227" i="2"/>
  <c r="O227" i="2"/>
  <c r="H226" i="2"/>
  <c r="I226" i="2"/>
  <c r="F226" i="2"/>
  <c r="O226" i="2"/>
  <c r="H225" i="2"/>
  <c r="I225" i="2"/>
  <c r="F225" i="2"/>
  <c r="O225" i="2"/>
  <c r="H224" i="2"/>
  <c r="I224" i="2"/>
  <c r="F224" i="2"/>
  <c r="O224" i="2"/>
  <c r="H223" i="2"/>
  <c r="I223" i="2"/>
  <c r="F223" i="2"/>
  <c r="O223" i="2"/>
  <c r="H222" i="2"/>
  <c r="I222" i="2"/>
  <c r="F222" i="2"/>
  <c r="O222" i="2"/>
  <c r="H221" i="2"/>
  <c r="I221" i="2"/>
  <c r="F221" i="2"/>
  <c r="O221" i="2"/>
  <c r="H220" i="2"/>
  <c r="I220" i="2"/>
  <c r="F220" i="2"/>
  <c r="O220" i="2"/>
  <c r="H219" i="2"/>
  <c r="I219" i="2"/>
  <c r="F219" i="2"/>
  <c r="O219" i="2"/>
  <c r="H218" i="2"/>
  <c r="I218" i="2"/>
  <c r="F218" i="2"/>
  <c r="O218" i="2"/>
  <c r="H217" i="2"/>
  <c r="I217" i="2"/>
  <c r="F217" i="2"/>
  <c r="O217" i="2"/>
  <c r="H22" i="3"/>
  <c r="H216" i="2"/>
  <c r="I216" i="2"/>
  <c r="F216" i="2"/>
  <c r="O216" i="2"/>
  <c r="H215" i="2"/>
  <c r="I215" i="2"/>
  <c r="F215" i="2"/>
  <c r="O215" i="2"/>
  <c r="H214" i="2"/>
  <c r="I214" i="2"/>
  <c r="F214" i="2"/>
  <c r="O214" i="2"/>
  <c r="H213" i="2"/>
  <c r="I213" i="2"/>
  <c r="F213" i="2"/>
  <c r="O213" i="2"/>
  <c r="H212" i="2"/>
  <c r="I212" i="2"/>
  <c r="F212" i="2"/>
  <c r="O212" i="2"/>
  <c r="H211" i="2"/>
  <c r="I211" i="2"/>
  <c r="F211" i="2"/>
  <c r="O211" i="2"/>
  <c r="H210" i="2"/>
  <c r="I210" i="2"/>
  <c r="F210" i="2"/>
  <c r="O210" i="2"/>
  <c r="H209" i="2"/>
  <c r="I209" i="2"/>
  <c r="F209" i="2"/>
  <c r="O209" i="2"/>
  <c r="H208" i="2"/>
  <c r="I208" i="2"/>
  <c r="F208" i="2"/>
  <c r="O208" i="2"/>
  <c r="H207" i="2"/>
  <c r="I207" i="2"/>
  <c r="F207" i="2"/>
  <c r="O207" i="2"/>
  <c r="H206" i="2"/>
  <c r="I206" i="2"/>
  <c r="F206" i="2"/>
  <c r="O206" i="2"/>
  <c r="H205" i="2"/>
  <c r="I205" i="2"/>
  <c r="F205" i="2"/>
  <c r="O205" i="2"/>
  <c r="H21" i="3"/>
  <c r="H204" i="2"/>
  <c r="I204" i="2"/>
  <c r="F204" i="2"/>
  <c r="O204" i="2"/>
  <c r="H203" i="2"/>
  <c r="I203" i="2"/>
  <c r="F203" i="2"/>
  <c r="O203" i="2"/>
  <c r="H202" i="2"/>
  <c r="I202" i="2"/>
  <c r="F202" i="2"/>
  <c r="O202" i="2"/>
  <c r="H201" i="2"/>
  <c r="I201" i="2"/>
  <c r="F201" i="2"/>
  <c r="O201" i="2"/>
  <c r="H200" i="2"/>
  <c r="I200" i="2"/>
  <c r="F200" i="2"/>
  <c r="O200" i="2"/>
  <c r="H199" i="2"/>
  <c r="I199" i="2"/>
  <c r="F199" i="2"/>
  <c r="O199" i="2"/>
  <c r="H198" i="2"/>
  <c r="I198" i="2"/>
  <c r="F198" i="2"/>
  <c r="O198" i="2"/>
  <c r="H197" i="2"/>
  <c r="I197" i="2"/>
  <c r="F197" i="2"/>
  <c r="O197" i="2"/>
  <c r="H196" i="2"/>
  <c r="I196" i="2"/>
  <c r="F196" i="2"/>
  <c r="O196" i="2"/>
  <c r="H195" i="2"/>
  <c r="I195" i="2"/>
  <c r="F195" i="2"/>
  <c r="O195" i="2"/>
  <c r="H194" i="2"/>
  <c r="I194" i="2"/>
  <c r="F194" i="2"/>
  <c r="O194" i="2"/>
  <c r="H193" i="2"/>
  <c r="I193" i="2"/>
  <c r="F193" i="2"/>
  <c r="O193" i="2"/>
  <c r="H20" i="3"/>
  <c r="H192" i="2"/>
  <c r="I192" i="2"/>
  <c r="F192" i="2"/>
  <c r="O192" i="2"/>
  <c r="H191" i="2"/>
  <c r="I191" i="2"/>
  <c r="F191" i="2"/>
  <c r="O191" i="2"/>
  <c r="H190" i="2"/>
  <c r="I190" i="2"/>
  <c r="F190" i="2"/>
  <c r="O190" i="2"/>
  <c r="H189" i="2"/>
  <c r="I189" i="2"/>
  <c r="F189" i="2"/>
  <c r="O189" i="2"/>
  <c r="H188" i="2"/>
  <c r="I188" i="2"/>
  <c r="F188" i="2"/>
  <c r="O188" i="2"/>
  <c r="H187" i="2"/>
  <c r="I187" i="2"/>
  <c r="F187" i="2"/>
  <c r="O187" i="2"/>
  <c r="H186" i="2"/>
  <c r="I186" i="2"/>
  <c r="F186" i="2"/>
  <c r="O186" i="2"/>
  <c r="H185" i="2"/>
  <c r="I185" i="2"/>
  <c r="F185" i="2"/>
  <c r="O185" i="2"/>
  <c r="H184" i="2"/>
  <c r="I184" i="2"/>
  <c r="F184" i="2"/>
  <c r="O184" i="2"/>
  <c r="H183" i="2"/>
  <c r="I183" i="2"/>
  <c r="F183" i="2"/>
  <c r="O183" i="2"/>
  <c r="H182" i="2"/>
  <c r="I182" i="2"/>
  <c r="F182" i="2"/>
  <c r="O182" i="2"/>
  <c r="H181" i="2"/>
  <c r="I181" i="2"/>
  <c r="F181" i="2"/>
  <c r="O181" i="2"/>
  <c r="H19" i="3"/>
  <c r="H180" i="2"/>
  <c r="I180" i="2"/>
  <c r="F180" i="2"/>
  <c r="O180" i="2"/>
  <c r="H179" i="2"/>
  <c r="I179" i="2"/>
  <c r="F179" i="2"/>
  <c r="O179" i="2"/>
  <c r="H178" i="2"/>
  <c r="I178" i="2"/>
  <c r="F178" i="2"/>
  <c r="O178" i="2"/>
  <c r="H177" i="2"/>
  <c r="I177" i="2"/>
  <c r="F177" i="2"/>
  <c r="O177" i="2"/>
  <c r="H176" i="2"/>
  <c r="I176" i="2"/>
  <c r="F176" i="2"/>
  <c r="O176" i="2"/>
  <c r="H175" i="2"/>
  <c r="I175" i="2"/>
  <c r="F175" i="2"/>
  <c r="O175" i="2"/>
  <c r="H174" i="2"/>
  <c r="I174" i="2"/>
  <c r="F174" i="2"/>
  <c r="O174" i="2"/>
  <c r="H173" i="2"/>
  <c r="I173" i="2"/>
  <c r="F173" i="2"/>
  <c r="O173" i="2"/>
  <c r="H172" i="2"/>
  <c r="I172" i="2"/>
  <c r="F172" i="2"/>
  <c r="O172" i="2"/>
  <c r="H171" i="2"/>
  <c r="I171" i="2"/>
  <c r="F171" i="2"/>
  <c r="O171" i="2"/>
  <c r="H170" i="2"/>
  <c r="I170" i="2"/>
  <c r="F170" i="2"/>
  <c r="O170" i="2"/>
  <c r="H169" i="2"/>
  <c r="I169" i="2"/>
  <c r="F169" i="2"/>
  <c r="O169" i="2"/>
  <c r="H18" i="3"/>
  <c r="H168" i="2"/>
  <c r="I168" i="2"/>
  <c r="F168" i="2"/>
  <c r="O168" i="2"/>
  <c r="H167" i="2"/>
  <c r="I167" i="2"/>
  <c r="F167" i="2"/>
  <c r="O167" i="2"/>
  <c r="H166" i="2"/>
  <c r="I166" i="2"/>
  <c r="F166" i="2"/>
  <c r="O166" i="2"/>
  <c r="H165" i="2"/>
  <c r="I165" i="2"/>
  <c r="F165" i="2"/>
  <c r="O165" i="2"/>
  <c r="H164" i="2"/>
  <c r="I164" i="2"/>
  <c r="F164" i="2"/>
  <c r="O164" i="2"/>
  <c r="H163" i="2"/>
  <c r="I163" i="2"/>
  <c r="F163" i="2"/>
  <c r="O163" i="2"/>
  <c r="H162" i="2"/>
  <c r="I162" i="2"/>
  <c r="F162" i="2"/>
  <c r="O162" i="2"/>
  <c r="H161" i="2"/>
  <c r="I161" i="2"/>
  <c r="F161" i="2"/>
  <c r="O161" i="2"/>
  <c r="H160" i="2"/>
  <c r="I160" i="2"/>
  <c r="F160" i="2"/>
  <c r="O160" i="2"/>
  <c r="H159" i="2"/>
  <c r="I159" i="2"/>
  <c r="F159" i="2"/>
  <c r="O159" i="2"/>
  <c r="H158" i="2"/>
  <c r="I158" i="2"/>
  <c r="F158" i="2"/>
  <c r="O158" i="2"/>
  <c r="H157" i="2"/>
  <c r="I157" i="2"/>
  <c r="F157" i="2"/>
  <c r="O157" i="2"/>
  <c r="H17" i="3"/>
  <c r="H156" i="2"/>
  <c r="I156" i="2"/>
  <c r="F156" i="2"/>
  <c r="O156" i="2"/>
  <c r="H155" i="2"/>
  <c r="I155" i="2"/>
  <c r="F155" i="2"/>
  <c r="O155" i="2"/>
  <c r="H154" i="2"/>
  <c r="I154" i="2"/>
  <c r="F154" i="2"/>
  <c r="O154" i="2"/>
  <c r="H153" i="2"/>
  <c r="I153" i="2"/>
  <c r="F153" i="2"/>
  <c r="O153" i="2"/>
  <c r="H152" i="2"/>
  <c r="I152" i="2"/>
  <c r="F152" i="2"/>
  <c r="O152" i="2"/>
  <c r="H151" i="2"/>
  <c r="I151" i="2"/>
  <c r="F151" i="2"/>
  <c r="O151" i="2"/>
  <c r="H150" i="2"/>
  <c r="I150" i="2"/>
  <c r="F150" i="2"/>
  <c r="O150" i="2"/>
  <c r="H149" i="2"/>
  <c r="I149" i="2"/>
  <c r="F149" i="2"/>
  <c r="O149" i="2"/>
  <c r="H148" i="2"/>
  <c r="I148" i="2"/>
  <c r="F148" i="2"/>
  <c r="O148" i="2"/>
  <c r="H147" i="2"/>
  <c r="I147" i="2"/>
  <c r="F147" i="2"/>
  <c r="O147" i="2"/>
  <c r="H146" i="2"/>
  <c r="I146" i="2"/>
  <c r="F146" i="2"/>
  <c r="O146" i="2"/>
  <c r="H145" i="2"/>
  <c r="I145" i="2"/>
  <c r="F145" i="2"/>
  <c r="O145" i="2"/>
  <c r="H16" i="3"/>
  <c r="H144" i="2"/>
  <c r="I144" i="2"/>
  <c r="F144" i="2"/>
  <c r="O144" i="2"/>
  <c r="H143" i="2"/>
  <c r="I143" i="2"/>
  <c r="F143" i="2"/>
  <c r="O143" i="2"/>
  <c r="H142" i="2"/>
  <c r="I142" i="2"/>
  <c r="F142" i="2"/>
  <c r="O142" i="2"/>
  <c r="H141" i="2"/>
  <c r="I141" i="2"/>
  <c r="F141" i="2"/>
  <c r="O141" i="2"/>
  <c r="H140" i="2"/>
  <c r="I140" i="2"/>
  <c r="F140" i="2"/>
  <c r="O140" i="2"/>
  <c r="H139" i="2"/>
  <c r="I139" i="2"/>
  <c r="F139" i="2"/>
  <c r="O139" i="2"/>
  <c r="H138" i="2"/>
  <c r="I138" i="2"/>
  <c r="F138" i="2"/>
  <c r="O138" i="2"/>
  <c r="H137" i="2"/>
  <c r="I137" i="2"/>
  <c r="F137" i="2"/>
  <c r="O137" i="2"/>
  <c r="H136" i="2"/>
  <c r="I136" i="2"/>
  <c r="F136" i="2"/>
  <c r="O136" i="2"/>
  <c r="H135" i="2"/>
  <c r="I135" i="2"/>
  <c r="F135" i="2"/>
  <c r="O135" i="2"/>
  <c r="H134" i="2"/>
  <c r="I134" i="2"/>
  <c r="F134" i="2"/>
  <c r="O134" i="2"/>
  <c r="H133" i="2"/>
  <c r="I133" i="2"/>
  <c r="F133" i="2"/>
  <c r="O133" i="2"/>
  <c r="H15" i="3"/>
  <c r="H132" i="2"/>
  <c r="I132" i="2"/>
  <c r="F132" i="2"/>
  <c r="O132" i="2"/>
  <c r="H131" i="2"/>
  <c r="I131" i="2"/>
  <c r="F131" i="2"/>
  <c r="O131" i="2"/>
  <c r="H130" i="2"/>
  <c r="I130" i="2"/>
  <c r="F130" i="2"/>
  <c r="O130" i="2"/>
  <c r="H129" i="2"/>
  <c r="I129" i="2"/>
  <c r="F129" i="2"/>
  <c r="O129" i="2"/>
  <c r="H128" i="2"/>
  <c r="I128" i="2"/>
  <c r="F128" i="2"/>
  <c r="O128" i="2"/>
  <c r="H127" i="2"/>
  <c r="I127" i="2"/>
  <c r="F127" i="2"/>
  <c r="O127" i="2"/>
  <c r="H126" i="2"/>
  <c r="I126" i="2"/>
  <c r="F126" i="2"/>
  <c r="O126" i="2"/>
  <c r="H125" i="2"/>
  <c r="I125" i="2"/>
  <c r="F125" i="2"/>
  <c r="O125" i="2"/>
  <c r="H124" i="2"/>
  <c r="I124" i="2"/>
  <c r="F124" i="2"/>
  <c r="O124" i="2"/>
  <c r="H123" i="2"/>
  <c r="I123" i="2"/>
  <c r="F123" i="2"/>
  <c r="O123" i="2"/>
  <c r="H122" i="2"/>
  <c r="I122" i="2"/>
  <c r="F122" i="2"/>
  <c r="O122" i="2"/>
  <c r="H121" i="2"/>
  <c r="I121" i="2"/>
  <c r="F121" i="2"/>
  <c r="O121" i="2"/>
  <c r="H14" i="3"/>
  <c r="H120" i="2"/>
  <c r="I120" i="2"/>
  <c r="F120" i="2"/>
  <c r="O120" i="2"/>
  <c r="H119" i="2"/>
  <c r="I119" i="2"/>
  <c r="F119" i="2"/>
  <c r="O119" i="2"/>
  <c r="H118" i="2"/>
  <c r="I118" i="2"/>
  <c r="F118" i="2"/>
  <c r="O118" i="2"/>
  <c r="H117" i="2"/>
  <c r="I117" i="2"/>
  <c r="F117" i="2"/>
  <c r="O117" i="2"/>
  <c r="H116" i="2"/>
  <c r="I116" i="2"/>
  <c r="F116" i="2"/>
  <c r="O116" i="2"/>
  <c r="H115" i="2"/>
  <c r="I115" i="2"/>
  <c r="F115" i="2"/>
  <c r="O115" i="2"/>
  <c r="H114" i="2"/>
  <c r="I114" i="2"/>
  <c r="F114" i="2"/>
  <c r="O114" i="2"/>
  <c r="H113" i="2"/>
  <c r="I113" i="2"/>
  <c r="F113" i="2"/>
  <c r="O113" i="2"/>
  <c r="H112" i="2"/>
  <c r="I112" i="2"/>
  <c r="F112" i="2"/>
  <c r="O112" i="2"/>
  <c r="H111" i="2"/>
  <c r="I111" i="2"/>
  <c r="F111" i="2"/>
  <c r="O111" i="2"/>
  <c r="H110" i="2"/>
  <c r="I110" i="2"/>
  <c r="F110" i="2"/>
  <c r="O110" i="2"/>
  <c r="H109" i="2"/>
  <c r="I109" i="2"/>
  <c r="F109" i="2"/>
  <c r="O109" i="2"/>
  <c r="H13" i="3"/>
  <c r="H108" i="2"/>
  <c r="I108" i="2"/>
  <c r="F108" i="2"/>
  <c r="O108" i="2"/>
  <c r="H107" i="2"/>
  <c r="I107" i="2"/>
  <c r="F107" i="2"/>
  <c r="O107" i="2"/>
  <c r="H106" i="2"/>
  <c r="I106" i="2"/>
  <c r="F106" i="2"/>
  <c r="O106" i="2"/>
  <c r="H105" i="2"/>
  <c r="I105" i="2"/>
  <c r="F105" i="2"/>
  <c r="O105" i="2"/>
  <c r="H104" i="2"/>
  <c r="I104" i="2"/>
  <c r="F104" i="2"/>
  <c r="O104" i="2"/>
  <c r="H103" i="2"/>
  <c r="I103" i="2"/>
  <c r="F103" i="2"/>
  <c r="O103" i="2"/>
  <c r="H102" i="2"/>
  <c r="I102" i="2"/>
  <c r="F102" i="2"/>
  <c r="O102" i="2"/>
  <c r="H101" i="2"/>
  <c r="I101" i="2"/>
  <c r="F101" i="2"/>
  <c r="O101" i="2"/>
  <c r="H100" i="2"/>
  <c r="I100" i="2"/>
  <c r="F100" i="2"/>
  <c r="O100" i="2"/>
  <c r="H99" i="2"/>
  <c r="I99" i="2"/>
  <c r="F99" i="2"/>
  <c r="O99" i="2"/>
  <c r="H98" i="2"/>
  <c r="I98" i="2"/>
  <c r="F98" i="2"/>
  <c r="O98" i="2"/>
  <c r="H97" i="2"/>
  <c r="I97" i="2"/>
  <c r="F97" i="2"/>
  <c r="O97" i="2"/>
  <c r="H12" i="3"/>
  <c r="H96" i="2"/>
  <c r="I96" i="2"/>
  <c r="F96" i="2"/>
  <c r="O96" i="2"/>
  <c r="H95" i="2"/>
  <c r="I95" i="2"/>
  <c r="F95" i="2"/>
  <c r="O95" i="2"/>
  <c r="H94" i="2"/>
  <c r="I94" i="2"/>
  <c r="F94" i="2"/>
  <c r="O94" i="2"/>
  <c r="H93" i="2"/>
  <c r="I93" i="2"/>
  <c r="F93" i="2"/>
  <c r="O93" i="2"/>
  <c r="H92" i="2"/>
  <c r="I92" i="2"/>
  <c r="F92" i="2"/>
  <c r="O92" i="2"/>
  <c r="H91" i="2"/>
  <c r="I91" i="2"/>
  <c r="F91" i="2"/>
  <c r="O91" i="2"/>
  <c r="H90" i="2"/>
  <c r="I90" i="2"/>
  <c r="F90" i="2"/>
  <c r="O90" i="2"/>
  <c r="H89" i="2"/>
  <c r="I89" i="2"/>
  <c r="F89" i="2"/>
  <c r="O89" i="2"/>
  <c r="H88" i="2"/>
  <c r="I88" i="2"/>
  <c r="F88" i="2"/>
  <c r="O88" i="2"/>
  <c r="H87" i="2"/>
  <c r="I87" i="2"/>
  <c r="F87" i="2"/>
  <c r="O87" i="2"/>
  <c r="H86" i="2"/>
  <c r="I86" i="2"/>
  <c r="F86" i="2"/>
  <c r="O86" i="2"/>
  <c r="H85" i="2"/>
  <c r="I85" i="2"/>
  <c r="F85" i="2"/>
  <c r="O85" i="2"/>
  <c r="H11" i="3"/>
  <c r="H84" i="2"/>
  <c r="I84" i="2"/>
  <c r="F84" i="2"/>
  <c r="O84" i="2"/>
  <c r="H83" i="2"/>
  <c r="I83" i="2"/>
  <c r="F83" i="2"/>
  <c r="O83" i="2"/>
  <c r="H82" i="2"/>
  <c r="I82" i="2"/>
  <c r="F82" i="2"/>
  <c r="O82" i="2"/>
  <c r="H81" i="2"/>
  <c r="I81" i="2"/>
  <c r="F81" i="2"/>
  <c r="O81" i="2"/>
  <c r="H80" i="2"/>
  <c r="I80" i="2"/>
  <c r="F80" i="2"/>
  <c r="O80" i="2"/>
  <c r="H79" i="2"/>
  <c r="I79" i="2"/>
  <c r="F79" i="2"/>
  <c r="O79" i="2"/>
  <c r="H78" i="2"/>
  <c r="I78" i="2"/>
  <c r="F78" i="2"/>
  <c r="O78" i="2"/>
  <c r="H77" i="2"/>
  <c r="I77" i="2"/>
  <c r="F77" i="2"/>
  <c r="O77" i="2"/>
  <c r="H76" i="2"/>
  <c r="I76" i="2"/>
  <c r="F76" i="2"/>
  <c r="O76" i="2"/>
  <c r="H75" i="2"/>
  <c r="I75" i="2"/>
  <c r="F75" i="2"/>
  <c r="O75" i="2"/>
  <c r="H74" i="2"/>
  <c r="I74" i="2"/>
  <c r="F74" i="2"/>
  <c r="O74" i="2"/>
  <c r="H73" i="2"/>
  <c r="I73" i="2"/>
  <c r="F73" i="2"/>
  <c r="O73" i="2"/>
  <c r="H10" i="3"/>
  <c r="H72" i="2"/>
  <c r="I72" i="2"/>
  <c r="F72" i="2"/>
  <c r="O72" i="2"/>
  <c r="H71" i="2"/>
  <c r="I71" i="2"/>
  <c r="F71" i="2"/>
  <c r="O71" i="2"/>
  <c r="H70" i="2"/>
  <c r="I70" i="2"/>
  <c r="F70" i="2"/>
  <c r="O70" i="2"/>
  <c r="H69" i="2"/>
  <c r="I69" i="2"/>
  <c r="F69" i="2"/>
  <c r="O69" i="2"/>
  <c r="H68" i="2"/>
  <c r="I68" i="2"/>
  <c r="F68" i="2"/>
  <c r="O68" i="2"/>
  <c r="H67" i="2"/>
  <c r="I67" i="2"/>
  <c r="F67" i="2"/>
  <c r="O67" i="2"/>
  <c r="H66" i="2"/>
  <c r="I66" i="2"/>
  <c r="F66" i="2"/>
  <c r="O66" i="2"/>
  <c r="H65" i="2"/>
  <c r="I65" i="2"/>
  <c r="F65" i="2"/>
  <c r="O65" i="2"/>
  <c r="H64" i="2"/>
  <c r="I64" i="2"/>
  <c r="F64" i="2"/>
  <c r="O64" i="2"/>
  <c r="H63" i="2"/>
  <c r="I63" i="2"/>
  <c r="F63" i="2"/>
  <c r="O63" i="2"/>
  <c r="H62" i="2"/>
  <c r="I62" i="2"/>
  <c r="F62" i="2"/>
  <c r="O62" i="2"/>
  <c r="H61" i="2"/>
  <c r="I61" i="2"/>
  <c r="F61" i="2"/>
  <c r="O61" i="2"/>
  <c r="H9" i="3"/>
  <c r="H60" i="2"/>
  <c r="I60" i="2"/>
  <c r="F60" i="2"/>
  <c r="O60" i="2"/>
  <c r="H59" i="2"/>
  <c r="I59" i="2"/>
  <c r="F59" i="2"/>
  <c r="O59" i="2"/>
  <c r="H58" i="2"/>
  <c r="I58" i="2"/>
  <c r="F58" i="2"/>
  <c r="O58" i="2"/>
  <c r="H57" i="2"/>
  <c r="I57" i="2"/>
  <c r="F57" i="2"/>
  <c r="O57" i="2"/>
  <c r="H56" i="2"/>
  <c r="I56" i="2"/>
  <c r="F56" i="2"/>
  <c r="O56" i="2"/>
  <c r="H55" i="2"/>
  <c r="I55" i="2"/>
  <c r="F55" i="2"/>
  <c r="O55" i="2"/>
  <c r="H54" i="2"/>
  <c r="I54" i="2"/>
  <c r="F54" i="2"/>
  <c r="O54" i="2"/>
  <c r="H53" i="2"/>
  <c r="I53" i="2"/>
  <c r="F53" i="2"/>
  <c r="O53" i="2"/>
  <c r="H52" i="2"/>
  <c r="I52" i="2"/>
  <c r="F52" i="2"/>
  <c r="O52" i="2"/>
  <c r="H51" i="2"/>
  <c r="I51" i="2"/>
  <c r="F51" i="2"/>
  <c r="O51" i="2"/>
  <c r="H50" i="2"/>
  <c r="I50" i="2"/>
  <c r="F50" i="2"/>
  <c r="O50" i="2"/>
  <c r="H49" i="2"/>
  <c r="I49" i="2"/>
  <c r="F49" i="2"/>
  <c r="O49" i="2"/>
  <c r="H8" i="3"/>
  <c r="H48" i="2"/>
  <c r="I48" i="2"/>
  <c r="F48" i="2"/>
  <c r="O48" i="2"/>
  <c r="H47" i="2"/>
  <c r="I47" i="2"/>
  <c r="F47" i="2"/>
  <c r="O47" i="2"/>
  <c r="H46" i="2"/>
  <c r="I46" i="2"/>
  <c r="F46" i="2"/>
  <c r="O46" i="2"/>
  <c r="H45" i="2"/>
  <c r="I45" i="2"/>
  <c r="F45" i="2"/>
  <c r="O45" i="2"/>
  <c r="H44" i="2"/>
  <c r="I44" i="2"/>
  <c r="F44" i="2"/>
  <c r="O44" i="2"/>
  <c r="H43" i="2"/>
  <c r="I43" i="2"/>
  <c r="F43" i="2"/>
  <c r="O43" i="2"/>
  <c r="H42" i="2"/>
  <c r="I42" i="2"/>
  <c r="F42" i="2"/>
  <c r="O42" i="2"/>
  <c r="H41" i="2"/>
  <c r="I41" i="2"/>
  <c r="F41" i="2"/>
  <c r="O41" i="2"/>
  <c r="H40" i="2"/>
  <c r="I40" i="2"/>
  <c r="F40" i="2"/>
  <c r="O40" i="2"/>
  <c r="H39" i="2"/>
  <c r="I39" i="2"/>
  <c r="F39" i="2"/>
  <c r="O39" i="2"/>
  <c r="H38" i="2"/>
  <c r="I38" i="2"/>
  <c r="F38" i="2"/>
  <c r="O38" i="2"/>
  <c r="H37" i="2"/>
  <c r="I37" i="2"/>
  <c r="F37" i="2"/>
  <c r="O37" i="2"/>
  <c r="H7" i="3"/>
  <c r="H36" i="2"/>
  <c r="I36" i="2"/>
  <c r="F36" i="2"/>
  <c r="O36" i="2"/>
  <c r="H35" i="2"/>
  <c r="I35" i="2"/>
  <c r="F35" i="2"/>
  <c r="O35" i="2"/>
  <c r="H34" i="2"/>
  <c r="I34" i="2"/>
  <c r="F34" i="2"/>
  <c r="O34" i="2"/>
  <c r="H33" i="2"/>
  <c r="I33" i="2"/>
  <c r="F33" i="2"/>
  <c r="O33" i="2"/>
  <c r="H32" i="2"/>
  <c r="I32" i="2"/>
  <c r="F32" i="2"/>
  <c r="O32" i="2"/>
  <c r="H31" i="2"/>
  <c r="I31" i="2"/>
  <c r="F31" i="2"/>
  <c r="O31" i="2"/>
  <c r="H30" i="2"/>
  <c r="I30" i="2"/>
  <c r="F30" i="2"/>
  <c r="O30" i="2"/>
  <c r="H29" i="2"/>
  <c r="I29" i="2"/>
  <c r="F29" i="2"/>
  <c r="O29" i="2"/>
  <c r="H28" i="2"/>
  <c r="I28" i="2"/>
  <c r="F28" i="2"/>
  <c r="O28" i="2"/>
  <c r="H27" i="2"/>
  <c r="I27" i="2"/>
  <c r="N27" i="2"/>
  <c r="F27" i="2"/>
  <c r="O27" i="2"/>
  <c r="H26" i="2"/>
  <c r="I26" i="2"/>
  <c r="N26" i="2"/>
  <c r="F26" i="2"/>
  <c r="O26" i="2"/>
  <c r="H25" i="2"/>
  <c r="I25" i="2"/>
  <c r="N25" i="2"/>
  <c r="F25" i="2"/>
  <c r="O25" i="2"/>
  <c r="H6" i="3"/>
  <c r="H24" i="2"/>
  <c r="I24" i="2"/>
  <c r="N24" i="2"/>
  <c r="K24" i="2"/>
  <c r="O24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E282" i="2"/>
  <c r="F281" i="2"/>
  <c r="E281" i="2"/>
  <c r="F280" i="2"/>
  <c r="E280" i="2"/>
  <c r="F279" i="2"/>
  <c r="E279" i="2"/>
  <c r="F278" i="2"/>
  <c r="E278" i="2"/>
  <c r="F277" i="2"/>
  <c r="E277" i="2"/>
  <c r="F276" i="2"/>
  <c r="E276" i="2"/>
  <c r="F275" i="2"/>
  <c r="E275" i="2"/>
  <c r="F274" i="2"/>
  <c r="E274" i="2"/>
  <c r="F273" i="2"/>
  <c r="E273" i="2"/>
  <c r="F272" i="2"/>
  <c r="E272" i="2"/>
  <c r="F271" i="2"/>
  <c r="E271" i="2"/>
  <c r="F270" i="2"/>
  <c r="E270" i="2"/>
  <c r="F269" i="2"/>
  <c r="E269" i="2"/>
  <c r="F268" i="2"/>
  <c r="E268" i="2"/>
  <c r="F267" i="2"/>
  <c r="E267" i="2"/>
  <c r="Z266" i="2"/>
  <c r="Y266" i="2"/>
  <c r="X266" i="2"/>
  <c r="J36" i="2"/>
  <c r="J48" i="2"/>
  <c r="J60" i="2"/>
  <c r="J72" i="2"/>
  <c r="J84" i="2"/>
  <c r="J96" i="2"/>
  <c r="J108" i="2"/>
  <c r="J120" i="2"/>
  <c r="J132" i="2"/>
  <c r="J144" i="2"/>
  <c r="J156" i="2"/>
  <c r="J168" i="2"/>
  <c r="J180" i="2"/>
  <c r="J192" i="2"/>
  <c r="J204" i="2"/>
  <c r="J216" i="2"/>
  <c r="J228" i="2"/>
  <c r="J240" i="2"/>
  <c r="J252" i="2"/>
  <c r="J264" i="2"/>
  <c r="W266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V266" i="2"/>
  <c r="U266" i="2"/>
  <c r="T266" i="2"/>
  <c r="S266" i="2"/>
  <c r="P266" i="2"/>
  <c r="D266" i="2"/>
  <c r="Z265" i="2"/>
  <c r="Y265" i="2"/>
  <c r="X265" i="2"/>
  <c r="W265" i="2"/>
  <c r="V265" i="2"/>
  <c r="U265" i="2"/>
  <c r="T265" i="2"/>
  <c r="S265" i="2"/>
  <c r="P265" i="2"/>
  <c r="D265" i="2"/>
  <c r="Z264" i="2"/>
  <c r="Y264" i="2"/>
  <c r="X264" i="2"/>
  <c r="W264" i="2"/>
  <c r="V264" i="2"/>
  <c r="U264" i="2"/>
  <c r="T264" i="2"/>
  <c r="S264" i="2"/>
  <c r="P264" i="2"/>
  <c r="D264" i="2"/>
  <c r="Z263" i="2"/>
  <c r="Y263" i="2"/>
  <c r="X263" i="2"/>
  <c r="W263" i="2"/>
  <c r="V263" i="2"/>
  <c r="U263" i="2"/>
  <c r="T263" i="2"/>
  <c r="S263" i="2"/>
  <c r="P263" i="2"/>
  <c r="D263" i="2"/>
  <c r="Z262" i="2"/>
  <c r="Y262" i="2"/>
  <c r="X262" i="2"/>
  <c r="W262" i="2"/>
  <c r="V262" i="2"/>
  <c r="U262" i="2"/>
  <c r="T262" i="2"/>
  <c r="S262" i="2"/>
  <c r="P262" i="2"/>
  <c r="D262" i="2"/>
  <c r="Z261" i="2"/>
  <c r="Y261" i="2"/>
  <c r="X261" i="2"/>
  <c r="W261" i="2"/>
  <c r="V261" i="2"/>
  <c r="U261" i="2"/>
  <c r="T261" i="2"/>
  <c r="S261" i="2"/>
  <c r="P261" i="2"/>
  <c r="D261" i="2"/>
  <c r="Z260" i="2"/>
  <c r="Y260" i="2"/>
  <c r="X260" i="2"/>
  <c r="W260" i="2"/>
  <c r="V260" i="2"/>
  <c r="U260" i="2"/>
  <c r="T260" i="2"/>
  <c r="S260" i="2"/>
  <c r="P260" i="2"/>
  <c r="D260" i="2"/>
  <c r="Z259" i="2"/>
  <c r="Y259" i="2"/>
  <c r="X259" i="2"/>
  <c r="W259" i="2"/>
  <c r="V259" i="2"/>
  <c r="U259" i="2"/>
  <c r="T259" i="2"/>
  <c r="S259" i="2"/>
  <c r="P259" i="2"/>
  <c r="D259" i="2"/>
  <c r="Z258" i="2"/>
  <c r="Y258" i="2"/>
  <c r="X258" i="2"/>
  <c r="W258" i="2"/>
  <c r="V258" i="2"/>
  <c r="U258" i="2"/>
  <c r="T258" i="2"/>
  <c r="S258" i="2"/>
  <c r="P258" i="2"/>
  <c r="D258" i="2"/>
  <c r="Z257" i="2"/>
  <c r="Y257" i="2"/>
  <c r="X257" i="2"/>
  <c r="W257" i="2"/>
  <c r="V257" i="2"/>
  <c r="U257" i="2"/>
  <c r="T257" i="2"/>
  <c r="S257" i="2"/>
  <c r="P257" i="2"/>
  <c r="D257" i="2"/>
  <c r="Z256" i="2"/>
  <c r="Y256" i="2"/>
  <c r="X256" i="2"/>
  <c r="W256" i="2"/>
  <c r="V256" i="2"/>
  <c r="U256" i="2"/>
  <c r="T256" i="2"/>
  <c r="S256" i="2"/>
  <c r="P256" i="2"/>
  <c r="D256" i="2"/>
  <c r="Z255" i="2"/>
  <c r="Y255" i="2"/>
  <c r="X255" i="2"/>
  <c r="W255" i="2"/>
  <c r="V255" i="2"/>
  <c r="U255" i="2"/>
  <c r="T255" i="2"/>
  <c r="S255" i="2"/>
  <c r="P255" i="2"/>
  <c r="D255" i="2"/>
  <c r="Z254" i="2"/>
  <c r="Y254" i="2"/>
  <c r="X254" i="2"/>
  <c r="W254" i="2"/>
  <c r="V254" i="2"/>
  <c r="U254" i="2"/>
  <c r="T254" i="2"/>
  <c r="S254" i="2"/>
  <c r="P254" i="2"/>
  <c r="D254" i="2"/>
  <c r="Z253" i="2"/>
  <c r="Y253" i="2"/>
  <c r="X253" i="2"/>
  <c r="W253" i="2"/>
  <c r="V253" i="2"/>
  <c r="U253" i="2"/>
  <c r="T253" i="2"/>
  <c r="S253" i="2"/>
  <c r="P253" i="2"/>
  <c r="D253" i="2"/>
  <c r="Z252" i="2"/>
  <c r="Y252" i="2"/>
  <c r="X252" i="2"/>
  <c r="W252" i="2"/>
  <c r="V252" i="2"/>
  <c r="U252" i="2"/>
  <c r="T252" i="2"/>
  <c r="S252" i="2"/>
  <c r="P252" i="2"/>
  <c r="D252" i="2"/>
  <c r="Z251" i="2"/>
  <c r="Y251" i="2"/>
  <c r="X251" i="2"/>
  <c r="W251" i="2"/>
  <c r="V251" i="2"/>
  <c r="U251" i="2"/>
  <c r="T251" i="2"/>
  <c r="S251" i="2"/>
  <c r="P251" i="2"/>
  <c r="D251" i="2"/>
  <c r="Z250" i="2"/>
  <c r="Y250" i="2"/>
  <c r="X250" i="2"/>
  <c r="W250" i="2"/>
  <c r="V250" i="2"/>
  <c r="U250" i="2"/>
  <c r="T250" i="2"/>
  <c r="S250" i="2"/>
  <c r="P250" i="2"/>
  <c r="D250" i="2"/>
  <c r="Z249" i="2"/>
  <c r="Y249" i="2"/>
  <c r="X249" i="2"/>
  <c r="W249" i="2"/>
  <c r="V249" i="2"/>
  <c r="U249" i="2"/>
  <c r="T249" i="2"/>
  <c r="S249" i="2"/>
  <c r="P249" i="2"/>
  <c r="D249" i="2"/>
  <c r="Z248" i="2"/>
  <c r="Y248" i="2"/>
  <c r="X248" i="2"/>
  <c r="W248" i="2"/>
  <c r="V248" i="2"/>
  <c r="U248" i="2"/>
  <c r="T248" i="2"/>
  <c r="S248" i="2"/>
  <c r="P248" i="2"/>
  <c r="D248" i="2"/>
  <c r="Z247" i="2"/>
  <c r="Y247" i="2"/>
  <c r="X247" i="2"/>
  <c r="W247" i="2"/>
  <c r="V247" i="2"/>
  <c r="U247" i="2"/>
  <c r="T247" i="2"/>
  <c r="S247" i="2"/>
  <c r="P247" i="2"/>
  <c r="D247" i="2"/>
  <c r="Z246" i="2"/>
  <c r="Y246" i="2"/>
  <c r="X246" i="2"/>
  <c r="W246" i="2"/>
  <c r="V246" i="2"/>
  <c r="U246" i="2"/>
  <c r="T246" i="2"/>
  <c r="S246" i="2"/>
  <c r="P246" i="2"/>
  <c r="D246" i="2"/>
  <c r="Z245" i="2"/>
  <c r="Y245" i="2"/>
  <c r="X245" i="2"/>
  <c r="W245" i="2"/>
  <c r="V245" i="2"/>
  <c r="U245" i="2"/>
  <c r="T245" i="2"/>
  <c r="S245" i="2"/>
  <c r="P245" i="2"/>
  <c r="D245" i="2"/>
  <c r="Z244" i="2"/>
  <c r="Y244" i="2"/>
  <c r="X244" i="2"/>
  <c r="W244" i="2"/>
  <c r="V244" i="2"/>
  <c r="U244" i="2"/>
  <c r="T244" i="2"/>
  <c r="S244" i="2"/>
  <c r="P244" i="2"/>
  <c r="D244" i="2"/>
  <c r="Z243" i="2"/>
  <c r="Y243" i="2"/>
  <c r="X243" i="2"/>
  <c r="W243" i="2"/>
  <c r="V243" i="2"/>
  <c r="U243" i="2"/>
  <c r="T243" i="2"/>
  <c r="S243" i="2"/>
  <c r="P243" i="2"/>
  <c r="D243" i="2"/>
  <c r="Z242" i="2"/>
  <c r="Y242" i="2"/>
  <c r="X242" i="2"/>
  <c r="W242" i="2"/>
  <c r="V242" i="2"/>
  <c r="U242" i="2"/>
  <c r="T242" i="2"/>
  <c r="S242" i="2"/>
  <c r="P242" i="2"/>
  <c r="D242" i="2"/>
  <c r="Z241" i="2"/>
  <c r="Y241" i="2"/>
  <c r="X241" i="2"/>
  <c r="W241" i="2"/>
  <c r="V241" i="2"/>
  <c r="U241" i="2"/>
  <c r="T241" i="2"/>
  <c r="S241" i="2"/>
  <c r="P241" i="2"/>
  <c r="D241" i="2"/>
  <c r="Z240" i="2"/>
  <c r="Y240" i="2"/>
  <c r="X240" i="2"/>
  <c r="W240" i="2"/>
  <c r="V240" i="2"/>
  <c r="U240" i="2"/>
  <c r="T240" i="2"/>
  <c r="S240" i="2"/>
  <c r="P240" i="2"/>
  <c r="D240" i="2"/>
  <c r="Z239" i="2"/>
  <c r="Y239" i="2"/>
  <c r="X239" i="2"/>
  <c r="W239" i="2"/>
  <c r="V239" i="2"/>
  <c r="U239" i="2"/>
  <c r="T239" i="2"/>
  <c r="S239" i="2"/>
  <c r="P239" i="2"/>
  <c r="D239" i="2"/>
  <c r="Z238" i="2"/>
  <c r="Y238" i="2"/>
  <c r="X238" i="2"/>
  <c r="W238" i="2"/>
  <c r="V238" i="2"/>
  <c r="U238" i="2"/>
  <c r="T238" i="2"/>
  <c r="S238" i="2"/>
  <c r="P238" i="2"/>
  <c r="D238" i="2"/>
  <c r="Z237" i="2"/>
  <c r="Y237" i="2"/>
  <c r="X237" i="2"/>
  <c r="W237" i="2"/>
  <c r="V237" i="2"/>
  <c r="U237" i="2"/>
  <c r="T237" i="2"/>
  <c r="S237" i="2"/>
  <c r="P237" i="2"/>
  <c r="D237" i="2"/>
  <c r="Z236" i="2"/>
  <c r="Y236" i="2"/>
  <c r="X236" i="2"/>
  <c r="W236" i="2"/>
  <c r="V236" i="2"/>
  <c r="U236" i="2"/>
  <c r="T236" i="2"/>
  <c r="S236" i="2"/>
  <c r="P236" i="2"/>
  <c r="D236" i="2"/>
  <c r="Z235" i="2"/>
  <c r="Y235" i="2"/>
  <c r="X235" i="2"/>
  <c r="W235" i="2"/>
  <c r="V235" i="2"/>
  <c r="U235" i="2"/>
  <c r="T235" i="2"/>
  <c r="S235" i="2"/>
  <c r="P235" i="2"/>
  <c r="D235" i="2"/>
  <c r="Z234" i="2"/>
  <c r="Y234" i="2"/>
  <c r="X234" i="2"/>
  <c r="W234" i="2"/>
  <c r="V234" i="2"/>
  <c r="U234" i="2"/>
  <c r="T234" i="2"/>
  <c r="S234" i="2"/>
  <c r="P234" i="2"/>
  <c r="D234" i="2"/>
  <c r="Z233" i="2"/>
  <c r="Y233" i="2"/>
  <c r="X233" i="2"/>
  <c r="W233" i="2"/>
  <c r="V233" i="2"/>
  <c r="U233" i="2"/>
  <c r="T233" i="2"/>
  <c r="S233" i="2"/>
  <c r="P233" i="2"/>
  <c r="D233" i="2"/>
  <c r="Z232" i="2"/>
  <c r="Y232" i="2"/>
  <c r="X232" i="2"/>
  <c r="W232" i="2"/>
  <c r="V232" i="2"/>
  <c r="U232" i="2"/>
  <c r="T232" i="2"/>
  <c r="S232" i="2"/>
  <c r="P232" i="2"/>
  <c r="D232" i="2"/>
  <c r="Z231" i="2"/>
  <c r="Y231" i="2"/>
  <c r="X231" i="2"/>
  <c r="W231" i="2"/>
  <c r="V231" i="2"/>
  <c r="U231" i="2"/>
  <c r="T231" i="2"/>
  <c r="S231" i="2"/>
  <c r="P231" i="2"/>
  <c r="D231" i="2"/>
  <c r="Z230" i="2"/>
  <c r="Y230" i="2"/>
  <c r="X230" i="2"/>
  <c r="W230" i="2"/>
  <c r="V230" i="2"/>
  <c r="U230" i="2"/>
  <c r="T230" i="2"/>
  <c r="S230" i="2"/>
  <c r="P230" i="2"/>
  <c r="D230" i="2"/>
  <c r="Z229" i="2"/>
  <c r="Y229" i="2"/>
  <c r="X229" i="2"/>
  <c r="W229" i="2"/>
  <c r="V229" i="2"/>
  <c r="U229" i="2"/>
  <c r="T229" i="2"/>
  <c r="S229" i="2"/>
  <c r="P229" i="2"/>
  <c r="D229" i="2"/>
  <c r="Z228" i="2"/>
  <c r="Y228" i="2"/>
  <c r="X228" i="2"/>
  <c r="W228" i="2"/>
  <c r="V228" i="2"/>
  <c r="U228" i="2"/>
  <c r="T228" i="2"/>
  <c r="S228" i="2"/>
  <c r="P228" i="2"/>
  <c r="D228" i="2"/>
  <c r="Z227" i="2"/>
  <c r="Y227" i="2"/>
  <c r="X227" i="2"/>
  <c r="W227" i="2"/>
  <c r="V227" i="2"/>
  <c r="U227" i="2"/>
  <c r="T227" i="2"/>
  <c r="S227" i="2"/>
  <c r="P227" i="2"/>
  <c r="D227" i="2"/>
  <c r="Z226" i="2"/>
  <c r="Y226" i="2"/>
  <c r="X226" i="2"/>
  <c r="W226" i="2"/>
  <c r="V226" i="2"/>
  <c r="U226" i="2"/>
  <c r="T226" i="2"/>
  <c r="S226" i="2"/>
  <c r="P226" i="2"/>
  <c r="D226" i="2"/>
  <c r="Z225" i="2"/>
  <c r="Y225" i="2"/>
  <c r="X225" i="2"/>
  <c r="W225" i="2"/>
  <c r="V225" i="2"/>
  <c r="U225" i="2"/>
  <c r="T225" i="2"/>
  <c r="S225" i="2"/>
  <c r="P225" i="2"/>
  <c r="D225" i="2"/>
  <c r="Z224" i="2"/>
  <c r="Y224" i="2"/>
  <c r="X224" i="2"/>
  <c r="W224" i="2"/>
  <c r="V224" i="2"/>
  <c r="U224" i="2"/>
  <c r="T224" i="2"/>
  <c r="S224" i="2"/>
  <c r="P224" i="2"/>
  <c r="D224" i="2"/>
  <c r="Z223" i="2"/>
  <c r="Y223" i="2"/>
  <c r="X223" i="2"/>
  <c r="W223" i="2"/>
  <c r="V223" i="2"/>
  <c r="U223" i="2"/>
  <c r="T223" i="2"/>
  <c r="S223" i="2"/>
  <c r="P223" i="2"/>
  <c r="D223" i="2"/>
  <c r="Z222" i="2"/>
  <c r="Y222" i="2"/>
  <c r="X222" i="2"/>
  <c r="W222" i="2"/>
  <c r="V222" i="2"/>
  <c r="U222" i="2"/>
  <c r="T222" i="2"/>
  <c r="S222" i="2"/>
  <c r="P222" i="2"/>
  <c r="D222" i="2"/>
  <c r="Z221" i="2"/>
  <c r="Y221" i="2"/>
  <c r="X221" i="2"/>
  <c r="W221" i="2"/>
  <c r="V221" i="2"/>
  <c r="U221" i="2"/>
  <c r="T221" i="2"/>
  <c r="S221" i="2"/>
  <c r="P221" i="2"/>
  <c r="D221" i="2"/>
  <c r="Z220" i="2"/>
  <c r="Y220" i="2"/>
  <c r="X220" i="2"/>
  <c r="W220" i="2"/>
  <c r="V220" i="2"/>
  <c r="U220" i="2"/>
  <c r="T220" i="2"/>
  <c r="S220" i="2"/>
  <c r="P220" i="2"/>
  <c r="D220" i="2"/>
  <c r="Z219" i="2"/>
  <c r="Y219" i="2"/>
  <c r="X219" i="2"/>
  <c r="W219" i="2"/>
  <c r="V219" i="2"/>
  <c r="U219" i="2"/>
  <c r="T219" i="2"/>
  <c r="S219" i="2"/>
  <c r="P219" i="2"/>
  <c r="D219" i="2"/>
  <c r="Z218" i="2"/>
  <c r="Y218" i="2"/>
  <c r="X218" i="2"/>
  <c r="W218" i="2"/>
  <c r="V218" i="2"/>
  <c r="U218" i="2"/>
  <c r="T218" i="2"/>
  <c r="S218" i="2"/>
  <c r="P218" i="2"/>
  <c r="D218" i="2"/>
  <c r="Z217" i="2"/>
  <c r="Y217" i="2"/>
  <c r="X217" i="2"/>
  <c r="W217" i="2"/>
  <c r="V217" i="2"/>
  <c r="U217" i="2"/>
  <c r="T217" i="2"/>
  <c r="S217" i="2"/>
  <c r="P217" i="2"/>
  <c r="D217" i="2"/>
  <c r="Z216" i="2"/>
  <c r="Y216" i="2"/>
  <c r="X216" i="2"/>
  <c r="W216" i="2"/>
  <c r="V216" i="2"/>
  <c r="U216" i="2"/>
  <c r="T216" i="2"/>
  <c r="S216" i="2"/>
  <c r="P216" i="2"/>
  <c r="D216" i="2"/>
  <c r="Z215" i="2"/>
  <c r="Y215" i="2"/>
  <c r="X215" i="2"/>
  <c r="W215" i="2"/>
  <c r="V215" i="2"/>
  <c r="U215" i="2"/>
  <c r="T215" i="2"/>
  <c r="S215" i="2"/>
  <c r="P215" i="2"/>
  <c r="D215" i="2"/>
  <c r="Z214" i="2"/>
  <c r="Y214" i="2"/>
  <c r="X214" i="2"/>
  <c r="W214" i="2"/>
  <c r="V214" i="2"/>
  <c r="U214" i="2"/>
  <c r="T214" i="2"/>
  <c r="S214" i="2"/>
  <c r="P214" i="2"/>
  <c r="D214" i="2"/>
  <c r="Z213" i="2"/>
  <c r="Y213" i="2"/>
  <c r="X213" i="2"/>
  <c r="W213" i="2"/>
  <c r="V213" i="2"/>
  <c r="U213" i="2"/>
  <c r="T213" i="2"/>
  <c r="S213" i="2"/>
  <c r="P213" i="2"/>
  <c r="D213" i="2"/>
  <c r="Z212" i="2"/>
  <c r="Y212" i="2"/>
  <c r="X212" i="2"/>
  <c r="W212" i="2"/>
  <c r="V212" i="2"/>
  <c r="U212" i="2"/>
  <c r="T212" i="2"/>
  <c r="S212" i="2"/>
  <c r="P212" i="2"/>
  <c r="D212" i="2"/>
  <c r="Z211" i="2"/>
  <c r="Y211" i="2"/>
  <c r="X211" i="2"/>
  <c r="W211" i="2"/>
  <c r="V211" i="2"/>
  <c r="U211" i="2"/>
  <c r="T211" i="2"/>
  <c r="S211" i="2"/>
  <c r="P211" i="2"/>
  <c r="D211" i="2"/>
  <c r="Z210" i="2"/>
  <c r="Y210" i="2"/>
  <c r="X210" i="2"/>
  <c r="W210" i="2"/>
  <c r="V210" i="2"/>
  <c r="U210" i="2"/>
  <c r="T210" i="2"/>
  <c r="S210" i="2"/>
  <c r="P210" i="2"/>
  <c r="D210" i="2"/>
  <c r="Z209" i="2"/>
  <c r="Y209" i="2"/>
  <c r="X209" i="2"/>
  <c r="W209" i="2"/>
  <c r="V209" i="2"/>
  <c r="U209" i="2"/>
  <c r="T209" i="2"/>
  <c r="S209" i="2"/>
  <c r="P209" i="2"/>
  <c r="D209" i="2"/>
  <c r="Z208" i="2"/>
  <c r="Y208" i="2"/>
  <c r="X208" i="2"/>
  <c r="W208" i="2"/>
  <c r="V208" i="2"/>
  <c r="U208" i="2"/>
  <c r="T208" i="2"/>
  <c r="S208" i="2"/>
  <c r="P208" i="2"/>
  <c r="D208" i="2"/>
  <c r="Z207" i="2"/>
  <c r="Y207" i="2"/>
  <c r="X207" i="2"/>
  <c r="W207" i="2"/>
  <c r="V207" i="2"/>
  <c r="U207" i="2"/>
  <c r="T207" i="2"/>
  <c r="S207" i="2"/>
  <c r="P207" i="2"/>
  <c r="D207" i="2"/>
  <c r="Z206" i="2"/>
  <c r="Y206" i="2"/>
  <c r="X206" i="2"/>
  <c r="W206" i="2"/>
  <c r="V206" i="2"/>
  <c r="U206" i="2"/>
  <c r="T206" i="2"/>
  <c r="S206" i="2"/>
  <c r="P206" i="2"/>
  <c r="D206" i="2"/>
  <c r="Z205" i="2"/>
  <c r="Y205" i="2"/>
  <c r="X205" i="2"/>
  <c r="W205" i="2"/>
  <c r="V205" i="2"/>
  <c r="U205" i="2"/>
  <c r="T205" i="2"/>
  <c r="S205" i="2"/>
  <c r="P205" i="2"/>
  <c r="D205" i="2"/>
  <c r="Z204" i="2"/>
  <c r="Y204" i="2"/>
  <c r="X204" i="2"/>
  <c r="W204" i="2"/>
  <c r="V204" i="2"/>
  <c r="U204" i="2"/>
  <c r="T204" i="2"/>
  <c r="S204" i="2"/>
  <c r="P204" i="2"/>
  <c r="D204" i="2"/>
  <c r="Z203" i="2"/>
  <c r="Y203" i="2"/>
  <c r="X203" i="2"/>
  <c r="W203" i="2"/>
  <c r="V203" i="2"/>
  <c r="U203" i="2"/>
  <c r="T203" i="2"/>
  <c r="S203" i="2"/>
  <c r="P203" i="2"/>
  <c r="D203" i="2"/>
  <c r="Z202" i="2"/>
  <c r="Y202" i="2"/>
  <c r="X202" i="2"/>
  <c r="W202" i="2"/>
  <c r="V202" i="2"/>
  <c r="U202" i="2"/>
  <c r="T202" i="2"/>
  <c r="S202" i="2"/>
  <c r="P202" i="2"/>
  <c r="D202" i="2"/>
  <c r="Z201" i="2"/>
  <c r="Y201" i="2"/>
  <c r="X201" i="2"/>
  <c r="W201" i="2"/>
  <c r="V201" i="2"/>
  <c r="U201" i="2"/>
  <c r="T201" i="2"/>
  <c r="S201" i="2"/>
  <c r="P201" i="2"/>
  <c r="D201" i="2"/>
  <c r="Z200" i="2"/>
  <c r="Y200" i="2"/>
  <c r="X200" i="2"/>
  <c r="W200" i="2"/>
  <c r="V200" i="2"/>
  <c r="U200" i="2"/>
  <c r="T200" i="2"/>
  <c r="S200" i="2"/>
  <c r="P200" i="2"/>
  <c r="D200" i="2"/>
  <c r="Z199" i="2"/>
  <c r="Y199" i="2"/>
  <c r="X199" i="2"/>
  <c r="W199" i="2"/>
  <c r="V199" i="2"/>
  <c r="U199" i="2"/>
  <c r="T199" i="2"/>
  <c r="S199" i="2"/>
  <c r="P199" i="2"/>
  <c r="D199" i="2"/>
  <c r="Z198" i="2"/>
  <c r="Y198" i="2"/>
  <c r="X198" i="2"/>
  <c r="W198" i="2"/>
  <c r="V198" i="2"/>
  <c r="U198" i="2"/>
  <c r="T198" i="2"/>
  <c r="S198" i="2"/>
  <c r="P198" i="2"/>
  <c r="D198" i="2"/>
  <c r="Z197" i="2"/>
  <c r="Y197" i="2"/>
  <c r="X197" i="2"/>
  <c r="W197" i="2"/>
  <c r="V197" i="2"/>
  <c r="U197" i="2"/>
  <c r="T197" i="2"/>
  <c r="S197" i="2"/>
  <c r="P197" i="2"/>
  <c r="D197" i="2"/>
  <c r="Z196" i="2"/>
  <c r="Y196" i="2"/>
  <c r="X196" i="2"/>
  <c r="W196" i="2"/>
  <c r="V196" i="2"/>
  <c r="U196" i="2"/>
  <c r="T196" i="2"/>
  <c r="S196" i="2"/>
  <c r="P196" i="2"/>
  <c r="D196" i="2"/>
  <c r="Z195" i="2"/>
  <c r="Y195" i="2"/>
  <c r="X195" i="2"/>
  <c r="W195" i="2"/>
  <c r="V195" i="2"/>
  <c r="U195" i="2"/>
  <c r="T195" i="2"/>
  <c r="S195" i="2"/>
  <c r="P195" i="2"/>
  <c r="D195" i="2"/>
  <c r="Z194" i="2"/>
  <c r="Y194" i="2"/>
  <c r="X194" i="2"/>
  <c r="W194" i="2"/>
  <c r="V194" i="2"/>
  <c r="U194" i="2"/>
  <c r="T194" i="2"/>
  <c r="S194" i="2"/>
  <c r="P194" i="2"/>
  <c r="D194" i="2"/>
  <c r="Z193" i="2"/>
  <c r="Y193" i="2"/>
  <c r="X193" i="2"/>
  <c r="W193" i="2"/>
  <c r="V193" i="2"/>
  <c r="U193" i="2"/>
  <c r="T193" i="2"/>
  <c r="S193" i="2"/>
  <c r="P193" i="2"/>
  <c r="D193" i="2"/>
  <c r="Z192" i="2"/>
  <c r="Y192" i="2"/>
  <c r="X192" i="2"/>
  <c r="W192" i="2"/>
  <c r="V192" i="2"/>
  <c r="U192" i="2"/>
  <c r="T192" i="2"/>
  <c r="S192" i="2"/>
  <c r="P192" i="2"/>
  <c r="D192" i="2"/>
  <c r="Z191" i="2"/>
  <c r="Y191" i="2"/>
  <c r="X191" i="2"/>
  <c r="W191" i="2"/>
  <c r="V191" i="2"/>
  <c r="U191" i="2"/>
  <c r="T191" i="2"/>
  <c r="S191" i="2"/>
  <c r="P191" i="2"/>
  <c r="D191" i="2"/>
  <c r="Z190" i="2"/>
  <c r="Y190" i="2"/>
  <c r="X190" i="2"/>
  <c r="W190" i="2"/>
  <c r="V190" i="2"/>
  <c r="U190" i="2"/>
  <c r="T190" i="2"/>
  <c r="S190" i="2"/>
  <c r="P190" i="2"/>
  <c r="D190" i="2"/>
  <c r="Z189" i="2"/>
  <c r="Y189" i="2"/>
  <c r="X189" i="2"/>
  <c r="W189" i="2"/>
  <c r="V189" i="2"/>
  <c r="U189" i="2"/>
  <c r="T189" i="2"/>
  <c r="S189" i="2"/>
  <c r="P189" i="2"/>
  <c r="D189" i="2"/>
  <c r="Z188" i="2"/>
  <c r="Y188" i="2"/>
  <c r="X188" i="2"/>
  <c r="W188" i="2"/>
  <c r="V188" i="2"/>
  <c r="U188" i="2"/>
  <c r="T188" i="2"/>
  <c r="S188" i="2"/>
  <c r="P188" i="2"/>
  <c r="D188" i="2"/>
  <c r="Z187" i="2"/>
  <c r="Y187" i="2"/>
  <c r="X187" i="2"/>
  <c r="W187" i="2"/>
  <c r="V187" i="2"/>
  <c r="U187" i="2"/>
  <c r="T187" i="2"/>
  <c r="S187" i="2"/>
  <c r="P187" i="2"/>
  <c r="D187" i="2"/>
  <c r="Z186" i="2"/>
  <c r="Y186" i="2"/>
  <c r="X186" i="2"/>
  <c r="W186" i="2"/>
  <c r="V186" i="2"/>
  <c r="U186" i="2"/>
  <c r="T186" i="2"/>
  <c r="S186" i="2"/>
  <c r="P186" i="2"/>
  <c r="D186" i="2"/>
  <c r="Z185" i="2"/>
  <c r="Y185" i="2"/>
  <c r="X185" i="2"/>
  <c r="W185" i="2"/>
  <c r="V185" i="2"/>
  <c r="U185" i="2"/>
  <c r="T185" i="2"/>
  <c r="S185" i="2"/>
  <c r="P185" i="2"/>
  <c r="D185" i="2"/>
  <c r="Z184" i="2"/>
  <c r="Y184" i="2"/>
  <c r="X184" i="2"/>
  <c r="W184" i="2"/>
  <c r="V184" i="2"/>
  <c r="U184" i="2"/>
  <c r="T184" i="2"/>
  <c r="S184" i="2"/>
  <c r="P184" i="2"/>
  <c r="D184" i="2"/>
  <c r="Z183" i="2"/>
  <c r="Y183" i="2"/>
  <c r="X183" i="2"/>
  <c r="W183" i="2"/>
  <c r="V183" i="2"/>
  <c r="U183" i="2"/>
  <c r="T183" i="2"/>
  <c r="S183" i="2"/>
  <c r="P183" i="2"/>
  <c r="D183" i="2"/>
  <c r="Z182" i="2"/>
  <c r="Y182" i="2"/>
  <c r="X182" i="2"/>
  <c r="W182" i="2"/>
  <c r="V182" i="2"/>
  <c r="U182" i="2"/>
  <c r="T182" i="2"/>
  <c r="S182" i="2"/>
  <c r="P182" i="2"/>
  <c r="D182" i="2"/>
  <c r="Z181" i="2"/>
  <c r="Y181" i="2"/>
  <c r="X181" i="2"/>
  <c r="W181" i="2"/>
  <c r="V181" i="2"/>
  <c r="U181" i="2"/>
  <c r="T181" i="2"/>
  <c r="S181" i="2"/>
  <c r="P181" i="2"/>
  <c r="D181" i="2"/>
  <c r="Z180" i="2"/>
  <c r="Y180" i="2"/>
  <c r="X180" i="2"/>
  <c r="W180" i="2"/>
  <c r="V180" i="2"/>
  <c r="U180" i="2"/>
  <c r="T180" i="2"/>
  <c r="S180" i="2"/>
  <c r="P180" i="2"/>
  <c r="D180" i="2"/>
  <c r="Z179" i="2"/>
  <c r="Y179" i="2"/>
  <c r="X179" i="2"/>
  <c r="W179" i="2"/>
  <c r="V179" i="2"/>
  <c r="U179" i="2"/>
  <c r="T179" i="2"/>
  <c r="S179" i="2"/>
  <c r="P179" i="2"/>
  <c r="D179" i="2"/>
  <c r="Z178" i="2"/>
  <c r="Y178" i="2"/>
  <c r="X178" i="2"/>
  <c r="W178" i="2"/>
  <c r="V178" i="2"/>
  <c r="U178" i="2"/>
  <c r="T178" i="2"/>
  <c r="S178" i="2"/>
  <c r="P178" i="2"/>
  <c r="D178" i="2"/>
  <c r="Z177" i="2"/>
  <c r="Y177" i="2"/>
  <c r="X177" i="2"/>
  <c r="W177" i="2"/>
  <c r="V177" i="2"/>
  <c r="U177" i="2"/>
  <c r="T177" i="2"/>
  <c r="S177" i="2"/>
  <c r="P177" i="2"/>
  <c r="D177" i="2"/>
  <c r="Z176" i="2"/>
  <c r="Y176" i="2"/>
  <c r="X176" i="2"/>
  <c r="W176" i="2"/>
  <c r="V176" i="2"/>
  <c r="U176" i="2"/>
  <c r="T176" i="2"/>
  <c r="S176" i="2"/>
  <c r="P176" i="2"/>
  <c r="D176" i="2"/>
  <c r="Z175" i="2"/>
  <c r="Y175" i="2"/>
  <c r="X175" i="2"/>
  <c r="W175" i="2"/>
  <c r="V175" i="2"/>
  <c r="U175" i="2"/>
  <c r="T175" i="2"/>
  <c r="S175" i="2"/>
  <c r="P175" i="2"/>
  <c r="D175" i="2"/>
  <c r="Z174" i="2"/>
  <c r="Y174" i="2"/>
  <c r="X174" i="2"/>
  <c r="W174" i="2"/>
  <c r="V174" i="2"/>
  <c r="U174" i="2"/>
  <c r="T174" i="2"/>
  <c r="S174" i="2"/>
  <c r="P174" i="2"/>
  <c r="D174" i="2"/>
  <c r="Z173" i="2"/>
  <c r="Y173" i="2"/>
  <c r="X173" i="2"/>
  <c r="W173" i="2"/>
  <c r="V173" i="2"/>
  <c r="U173" i="2"/>
  <c r="T173" i="2"/>
  <c r="S173" i="2"/>
  <c r="P173" i="2"/>
  <c r="D173" i="2"/>
  <c r="Z172" i="2"/>
  <c r="Y172" i="2"/>
  <c r="X172" i="2"/>
  <c r="W172" i="2"/>
  <c r="V172" i="2"/>
  <c r="U172" i="2"/>
  <c r="T172" i="2"/>
  <c r="S172" i="2"/>
  <c r="P172" i="2"/>
  <c r="D172" i="2"/>
  <c r="Z171" i="2"/>
  <c r="Y171" i="2"/>
  <c r="X171" i="2"/>
  <c r="W171" i="2"/>
  <c r="V171" i="2"/>
  <c r="U171" i="2"/>
  <c r="T171" i="2"/>
  <c r="S171" i="2"/>
  <c r="P171" i="2"/>
  <c r="D171" i="2"/>
  <c r="Z170" i="2"/>
  <c r="Y170" i="2"/>
  <c r="X170" i="2"/>
  <c r="W170" i="2"/>
  <c r="V170" i="2"/>
  <c r="U170" i="2"/>
  <c r="T170" i="2"/>
  <c r="S170" i="2"/>
  <c r="P170" i="2"/>
  <c r="D170" i="2"/>
  <c r="Z169" i="2"/>
  <c r="Y169" i="2"/>
  <c r="X169" i="2"/>
  <c r="W169" i="2"/>
  <c r="V169" i="2"/>
  <c r="U169" i="2"/>
  <c r="T169" i="2"/>
  <c r="S169" i="2"/>
  <c r="P169" i="2"/>
  <c r="D169" i="2"/>
  <c r="Z168" i="2"/>
  <c r="Y168" i="2"/>
  <c r="X168" i="2"/>
  <c r="W168" i="2"/>
  <c r="V168" i="2"/>
  <c r="U168" i="2"/>
  <c r="T168" i="2"/>
  <c r="S168" i="2"/>
  <c r="P168" i="2"/>
  <c r="D168" i="2"/>
  <c r="Z167" i="2"/>
  <c r="Y167" i="2"/>
  <c r="X167" i="2"/>
  <c r="W167" i="2"/>
  <c r="V167" i="2"/>
  <c r="U167" i="2"/>
  <c r="T167" i="2"/>
  <c r="S167" i="2"/>
  <c r="P167" i="2"/>
  <c r="D167" i="2"/>
  <c r="Z166" i="2"/>
  <c r="Y166" i="2"/>
  <c r="X166" i="2"/>
  <c r="W166" i="2"/>
  <c r="V166" i="2"/>
  <c r="U166" i="2"/>
  <c r="T166" i="2"/>
  <c r="S166" i="2"/>
  <c r="P166" i="2"/>
  <c r="D166" i="2"/>
  <c r="Z165" i="2"/>
  <c r="Y165" i="2"/>
  <c r="X165" i="2"/>
  <c r="W165" i="2"/>
  <c r="V165" i="2"/>
  <c r="U165" i="2"/>
  <c r="T165" i="2"/>
  <c r="S165" i="2"/>
  <c r="P165" i="2"/>
  <c r="D165" i="2"/>
  <c r="Z164" i="2"/>
  <c r="Y164" i="2"/>
  <c r="X164" i="2"/>
  <c r="W164" i="2"/>
  <c r="V164" i="2"/>
  <c r="U164" i="2"/>
  <c r="T164" i="2"/>
  <c r="S164" i="2"/>
  <c r="P164" i="2"/>
  <c r="D164" i="2"/>
  <c r="Z163" i="2"/>
  <c r="Y163" i="2"/>
  <c r="X163" i="2"/>
  <c r="W163" i="2"/>
  <c r="V163" i="2"/>
  <c r="U163" i="2"/>
  <c r="T163" i="2"/>
  <c r="S163" i="2"/>
  <c r="P163" i="2"/>
  <c r="D163" i="2"/>
  <c r="Z162" i="2"/>
  <c r="Y162" i="2"/>
  <c r="X162" i="2"/>
  <c r="W162" i="2"/>
  <c r="V162" i="2"/>
  <c r="U162" i="2"/>
  <c r="T162" i="2"/>
  <c r="S162" i="2"/>
  <c r="P162" i="2"/>
  <c r="D162" i="2"/>
  <c r="Z161" i="2"/>
  <c r="Y161" i="2"/>
  <c r="X161" i="2"/>
  <c r="W161" i="2"/>
  <c r="V161" i="2"/>
  <c r="U161" i="2"/>
  <c r="T161" i="2"/>
  <c r="S161" i="2"/>
  <c r="P161" i="2"/>
  <c r="D161" i="2"/>
  <c r="Z160" i="2"/>
  <c r="Y160" i="2"/>
  <c r="X160" i="2"/>
  <c r="W160" i="2"/>
  <c r="V160" i="2"/>
  <c r="U160" i="2"/>
  <c r="T160" i="2"/>
  <c r="S160" i="2"/>
  <c r="P160" i="2"/>
  <c r="D160" i="2"/>
  <c r="Z159" i="2"/>
  <c r="Y159" i="2"/>
  <c r="X159" i="2"/>
  <c r="W159" i="2"/>
  <c r="V159" i="2"/>
  <c r="U159" i="2"/>
  <c r="T159" i="2"/>
  <c r="S159" i="2"/>
  <c r="P159" i="2"/>
  <c r="D159" i="2"/>
  <c r="Z158" i="2"/>
  <c r="Y158" i="2"/>
  <c r="X158" i="2"/>
  <c r="W158" i="2"/>
  <c r="V158" i="2"/>
  <c r="U158" i="2"/>
  <c r="T158" i="2"/>
  <c r="S158" i="2"/>
  <c r="P158" i="2"/>
  <c r="D158" i="2"/>
  <c r="Z157" i="2"/>
  <c r="Y157" i="2"/>
  <c r="X157" i="2"/>
  <c r="W157" i="2"/>
  <c r="V157" i="2"/>
  <c r="U157" i="2"/>
  <c r="T157" i="2"/>
  <c r="S157" i="2"/>
  <c r="P157" i="2"/>
  <c r="D157" i="2"/>
  <c r="Z156" i="2"/>
  <c r="Y156" i="2"/>
  <c r="X156" i="2"/>
  <c r="W156" i="2"/>
  <c r="V156" i="2"/>
  <c r="U156" i="2"/>
  <c r="T156" i="2"/>
  <c r="S156" i="2"/>
  <c r="P156" i="2"/>
  <c r="D156" i="2"/>
  <c r="Z155" i="2"/>
  <c r="Y155" i="2"/>
  <c r="X155" i="2"/>
  <c r="W155" i="2"/>
  <c r="V155" i="2"/>
  <c r="U155" i="2"/>
  <c r="T155" i="2"/>
  <c r="S155" i="2"/>
  <c r="P155" i="2"/>
  <c r="D155" i="2"/>
  <c r="Z154" i="2"/>
  <c r="Y154" i="2"/>
  <c r="X154" i="2"/>
  <c r="W154" i="2"/>
  <c r="V154" i="2"/>
  <c r="U154" i="2"/>
  <c r="T154" i="2"/>
  <c r="S154" i="2"/>
  <c r="P154" i="2"/>
  <c r="D154" i="2"/>
  <c r="Z153" i="2"/>
  <c r="Y153" i="2"/>
  <c r="X153" i="2"/>
  <c r="W153" i="2"/>
  <c r="V153" i="2"/>
  <c r="U153" i="2"/>
  <c r="T153" i="2"/>
  <c r="S153" i="2"/>
  <c r="P153" i="2"/>
  <c r="D153" i="2"/>
  <c r="Z152" i="2"/>
  <c r="Y152" i="2"/>
  <c r="X152" i="2"/>
  <c r="W152" i="2"/>
  <c r="V152" i="2"/>
  <c r="U152" i="2"/>
  <c r="T152" i="2"/>
  <c r="S152" i="2"/>
  <c r="P152" i="2"/>
  <c r="D152" i="2"/>
  <c r="Z151" i="2"/>
  <c r="Y151" i="2"/>
  <c r="X151" i="2"/>
  <c r="W151" i="2"/>
  <c r="V151" i="2"/>
  <c r="U151" i="2"/>
  <c r="T151" i="2"/>
  <c r="S151" i="2"/>
  <c r="P151" i="2"/>
  <c r="D151" i="2"/>
  <c r="Z150" i="2"/>
  <c r="Y150" i="2"/>
  <c r="X150" i="2"/>
  <c r="W150" i="2"/>
  <c r="V150" i="2"/>
  <c r="U150" i="2"/>
  <c r="T150" i="2"/>
  <c r="S150" i="2"/>
  <c r="P150" i="2"/>
  <c r="D150" i="2"/>
  <c r="Z149" i="2"/>
  <c r="Y149" i="2"/>
  <c r="X149" i="2"/>
  <c r="W149" i="2"/>
  <c r="V149" i="2"/>
  <c r="U149" i="2"/>
  <c r="T149" i="2"/>
  <c r="S149" i="2"/>
  <c r="P149" i="2"/>
  <c r="D149" i="2"/>
  <c r="Z148" i="2"/>
  <c r="Y148" i="2"/>
  <c r="X148" i="2"/>
  <c r="W148" i="2"/>
  <c r="V148" i="2"/>
  <c r="U148" i="2"/>
  <c r="T148" i="2"/>
  <c r="S148" i="2"/>
  <c r="P148" i="2"/>
  <c r="D148" i="2"/>
  <c r="Z147" i="2"/>
  <c r="Y147" i="2"/>
  <c r="X147" i="2"/>
  <c r="W147" i="2"/>
  <c r="V147" i="2"/>
  <c r="U147" i="2"/>
  <c r="T147" i="2"/>
  <c r="S147" i="2"/>
  <c r="P147" i="2"/>
  <c r="D147" i="2"/>
  <c r="Z146" i="2"/>
  <c r="Y146" i="2"/>
  <c r="X146" i="2"/>
  <c r="W146" i="2"/>
  <c r="V146" i="2"/>
  <c r="U146" i="2"/>
  <c r="T146" i="2"/>
  <c r="S146" i="2"/>
  <c r="P146" i="2"/>
  <c r="D146" i="2"/>
  <c r="Z145" i="2"/>
  <c r="Y145" i="2"/>
  <c r="X145" i="2"/>
  <c r="W145" i="2"/>
  <c r="V145" i="2"/>
  <c r="U145" i="2"/>
  <c r="T145" i="2"/>
  <c r="S145" i="2"/>
  <c r="P145" i="2"/>
  <c r="D145" i="2"/>
  <c r="Z144" i="2"/>
  <c r="Y144" i="2"/>
  <c r="X144" i="2"/>
  <c r="W144" i="2"/>
  <c r="V144" i="2"/>
  <c r="U144" i="2"/>
  <c r="T144" i="2"/>
  <c r="S144" i="2"/>
  <c r="P144" i="2"/>
  <c r="D144" i="2"/>
  <c r="Z143" i="2"/>
  <c r="Y143" i="2"/>
  <c r="X143" i="2"/>
  <c r="W143" i="2"/>
  <c r="V143" i="2"/>
  <c r="U143" i="2"/>
  <c r="T143" i="2"/>
  <c r="S143" i="2"/>
  <c r="P143" i="2"/>
  <c r="D143" i="2"/>
  <c r="Z142" i="2"/>
  <c r="Y142" i="2"/>
  <c r="X142" i="2"/>
  <c r="W142" i="2"/>
  <c r="V142" i="2"/>
  <c r="U142" i="2"/>
  <c r="T142" i="2"/>
  <c r="S142" i="2"/>
  <c r="P142" i="2"/>
  <c r="D142" i="2"/>
  <c r="Z141" i="2"/>
  <c r="Y141" i="2"/>
  <c r="X141" i="2"/>
  <c r="W141" i="2"/>
  <c r="V141" i="2"/>
  <c r="U141" i="2"/>
  <c r="T141" i="2"/>
  <c r="S141" i="2"/>
  <c r="P141" i="2"/>
  <c r="D141" i="2"/>
  <c r="Z140" i="2"/>
  <c r="Y140" i="2"/>
  <c r="X140" i="2"/>
  <c r="W140" i="2"/>
  <c r="V140" i="2"/>
  <c r="U140" i="2"/>
  <c r="T140" i="2"/>
  <c r="S140" i="2"/>
  <c r="P140" i="2"/>
  <c r="D140" i="2"/>
  <c r="Z139" i="2"/>
  <c r="Y139" i="2"/>
  <c r="X139" i="2"/>
  <c r="W139" i="2"/>
  <c r="V139" i="2"/>
  <c r="U139" i="2"/>
  <c r="T139" i="2"/>
  <c r="S139" i="2"/>
  <c r="P139" i="2"/>
  <c r="D139" i="2"/>
  <c r="Z138" i="2"/>
  <c r="Y138" i="2"/>
  <c r="X138" i="2"/>
  <c r="W138" i="2"/>
  <c r="V138" i="2"/>
  <c r="U138" i="2"/>
  <c r="T138" i="2"/>
  <c r="S138" i="2"/>
  <c r="P138" i="2"/>
  <c r="D138" i="2"/>
  <c r="Z137" i="2"/>
  <c r="Y137" i="2"/>
  <c r="X137" i="2"/>
  <c r="W137" i="2"/>
  <c r="V137" i="2"/>
  <c r="U137" i="2"/>
  <c r="T137" i="2"/>
  <c r="S137" i="2"/>
  <c r="P137" i="2"/>
  <c r="D137" i="2"/>
  <c r="Z136" i="2"/>
  <c r="Y136" i="2"/>
  <c r="X136" i="2"/>
  <c r="W136" i="2"/>
  <c r="V136" i="2"/>
  <c r="U136" i="2"/>
  <c r="T136" i="2"/>
  <c r="S136" i="2"/>
  <c r="P136" i="2"/>
  <c r="D136" i="2"/>
  <c r="Z135" i="2"/>
  <c r="Y135" i="2"/>
  <c r="X135" i="2"/>
  <c r="W135" i="2"/>
  <c r="V135" i="2"/>
  <c r="U135" i="2"/>
  <c r="T135" i="2"/>
  <c r="S135" i="2"/>
  <c r="P135" i="2"/>
  <c r="D135" i="2"/>
  <c r="Z134" i="2"/>
  <c r="Y134" i="2"/>
  <c r="X134" i="2"/>
  <c r="W134" i="2"/>
  <c r="V134" i="2"/>
  <c r="U134" i="2"/>
  <c r="T134" i="2"/>
  <c r="S134" i="2"/>
  <c r="P134" i="2"/>
  <c r="D134" i="2"/>
  <c r="Z133" i="2"/>
  <c r="Y133" i="2"/>
  <c r="X133" i="2"/>
  <c r="W133" i="2"/>
  <c r="V133" i="2"/>
  <c r="U133" i="2"/>
  <c r="T133" i="2"/>
  <c r="S133" i="2"/>
  <c r="P133" i="2"/>
  <c r="D133" i="2"/>
  <c r="Z132" i="2"/>
  <c r="Y132" i="2"/>
  <c r="X132" i="2"/>
  <c r="W132" i="2"/>
  <c r="V132" i="2"/>
  <c r="U132" i="2"/>
  <c r="T132" i="2"/>
  <c r="S132" i="2"/>
  <c r="P132" i="2"/>
  <c r="D132" i="2"/>
  <c r="Z131" i="2"/>
  <c r="Y131" i="2"/>
  <c r="X131" i="2"/>
  <c r="W131" i="2"/>
  <c r="V131" i="2"/>
  <c r="U131" i="2"/>
  <c r="T131" i="2"/>
  <c r="S131" i="2"/>
  <c r="P131" i="2"/>
  <c r="D131" i="2"/>
  <c r="Z130" i="2"/>
  <c r="Y130" i="2"/>
  <c r="X130" i="2"/>
  <c r="W130" i="2"/>
  <c r="V130" i="2"/>
  <c r="U130" i="2"/>
  <c r="T130" i="2"/>
  <c r="S130" i="2"/>
  <c r="P130" i="2"/>
  <c r="D130" i="2"/>
  <c r="Z129" i="2"/>
  <c r="Y129" i="2"/>
  <c r="X129" i="2"/>
  <c r="W129" i="2"/>
  <c r="V129" i="2"/>
  <c r="U129" i="2"/>
  <c r="T129" i="2"/>
  <c r="S129" i="2"/>
  <c r="P129" i="2"/>
  <c r="D129" i="2"/>
  <c r="Z128" i="2"/>
  <c r="Y128" i="2"/>
  <c r="X128" i="2"/>
  <c r="W128" i="2"/>
  <c r="V128" i="2"/>
  <c r="U128" i="2"/>
  <c r="T128" i="2"/>
  <c r="S128" i="2"/>
  <c r="P128" i="2"/>
  <c r="D128" i="2"/>
  <c r="Z127" i="2"/>
  <c r="Y127" i="2"/>
  <c r="X127" i="2"/>
  <c r="W127" i="2"/>
  <c r="V127" i="2"/>
  <c r="U127" i="2"/>
  <c r="T127" i="2"/>
  <c r="S127" i="2"/>
  <c r="P127" i="2"/>
  <c r="D127" i="2"/>
  <c r="Z126" i="2"/>
  <c r="Y126" i="2"/>
  <c r="X126" i="2"/>
  <c r="W126" i="2"/>
  <c r="V126" i="2"/>
  <c r="U126" i="2"/>
  <c r="T126" i="2"/>
  <c r="S126" i="2"/>
  <c r="P126" i="2"/>
  <c r="D126" i="2"/>
  <c r="Z125" i="2"/>
  <c r="Y125" i="2"/>
  <c r="X125" i="2"/>
  <c r="W125" i="2"/>
  <c r="V125" i="2"/>
  <c r="U125" i="2"/>
  <c r="T125" i="2"/>
  <c r="S125" i="2"/>
  <c r="P125" i="2"/>
  <c r="D125" i="2"/>
  <c r="Z124" i="2"/>
  <c r="Y124" i="2"/>
  <c r="X124" i="2"/>
  <c r="W124" i="2"/>
  <c r="V124" i="2"/>
  <c r="U124" i="2"/>
  <c r="T124" i="2"/>
  <c r="S124" i="2"/>
  <c r="P124" i="2"/>
  <c r="D124" i="2"/>
  <c r="Z123" i="2"/>
  <c r="Y123" i="2"/>
  <c r="X123" i="2"/>
  <c r="W123" i="2"/>
  <c r="V123" i="2"/>
  <c r="U123" i="2"/>
  <c r="T123" i="2"/>
  <c r="S123" i="2"/>
  <c r="P123" i="2"/>
  <c r="D123" i="2"/>
  <c r="Z122" i="2"/>
  <c r="Y122" i="2"/>
  <c r="X122" i="2"/>
  <c r="W122" i="2"/>
  <c r="V122" i="2"/>
  <c r="U122" i="2"/>
  <c r="T122" i="2"/>
  <c r="S122" i="2"/>
  <c r="P122" i="2"/>
  <c r="D122" i="2"/>
  <c r="Z121" i="2"/>
  <c r="Y121" i="2"/>
  <c r="X121" i="2"/>
  <c r="W121" i="2"/>
  <c r="V121" i="2"/>
  <c r="U121" i="2"/>
  <c r="T121" i="2"/>
  <c r="S121" i="2"/>
  <c r="P121" i="2"/>
  <c r="D121" i="2"/>
  <c r="Z120" i="2"/>
  <c r="Y120" i="2"/>
  <c r="X120" i="2"/>
  <c r="W120" i="2"/>
  <c r="V120" i="2"/>
  <c r="U120" i="2"/>
  <c r="T120" i="2"/>
  <c r="S120" i="2"/>
  <c r="P120" i="2"/>
  <c r="D120" i="2"/>
  <c r="Z119" i="2"/>
  <c r="Y119" i="2"/>
  <c r="X119" i="2"/>
  <c r="W119" i="2"/>
  <c r="V119" i="2"/>
  <c r="U119" i="2"/>
  <c r="T119" i="2"/>
  <c r="S119" i="2"/>
  <c r="P119" i="2"/>
  <c r="D119" i="2"/>
  <c r="Z118" i="2"/>
  <c r="Y118" i="2"/>
  <c r="X118" i="2"/>
  <c r="W118" i="2"/>
  <c r="V118" i="2"/>
  <c r="U118" i="2"/>
  <c r="T118" i="2"/>
  <c r="S118" i="2"/>
  <c r="P118" i="2"/>
  <c r="D118" i="2"/>
  <c r="Z117" i="2"/>
  <c r="Y117" i="2"/>
  <c r="X117" i="2"/>
  <c r="W117" i="2"/>
  <c r="V117" i="2"/>
  <c r="U117" i="2"/>
  <c r="T117" i="2"/>
  <c r="S117" i="2"/>
  <c r="P117" i="2"/>
  <c r="D117" i="2"/>
  <c r="Z116" i="2"/>
  <c r="Y116" i="2"/>
  <c r="X116" i="2"/>
  <c r="W116" i="2"/>
  <c r="V116" i="2"/>
  <c r="U116" i="2"/>
  <c r="T116" i="2"/>
  <c r="S116" i="2"/>
  <c r="P116" i="2"/>
  <c r="D116" i="2"/>
  <c r="Z115" i="2"/>
  <c r="Y115" i="2"/>
  <c r="X115" i="2"/>
  <c r="W115" i="2"/>
  <c r="V115" i="2"/>
  <c r="U115" i="2"/>
  <c r="T115" i="2"/>
  <c r="S115" i="2"/>
  <c r="P115" i="2"/>
  <c r="D115" i="2"/>
  <c r="Z114" i="2"/>
  <c r="Y114" i="2"/>
  <c r="X114" i="2"/>
  <c r="W114" i="2"/>
  <c r="V114" i="2"/>
  <c r="U114" i="2"/>
  <c r="T114" i="2"/>
  <c r="S114" i="2"/>
  <c r="P114" i="2"/>
  <c r="D114" i="2"/>
  <c r="Z113" i="2"/>
  <c r="Y113" i="2"/>
  <c r="X113" i="2"/>
  <c r="W113" i="2"/>
  <c r="V113" i="2"/>
  <c r="U113" i="2"/>
  <c r="T113" i="2"/>
  <c r="S113" i="2"/>
  <c r="P113" i="2"/>
  <c r="D113" i="2"/>
  <c r="Z112" i="2"/>
  <c r="Y112" i="2"/>
  <c r="X112" i="2"/>
  <c r="W112" i="2"/>
  <c r="V112" i="2"/>
  <c r="U112" i="2"/>
  <c r="T112" i="2"/>
  <c r="S112" i="2"/>
  <c r="P112" i="2"/>
  <c r="D112" i="2"/>
  <c r="Z111" i="2"/>
  <c r="Y111" i="2"/>
  <c r="X111" i="2"/>
  <c r="W111" i="2"/>
  <c r="V111" i="2"/>
  <c r="U111" i="2"/>
  <c r="T111" i="2"/>
  <c r="S111" i="2"/>
  <c r="P111" i="2"/>
  <c r="D111" i="2"/>
  <c r="Z110" i="2"/>
  <c r="Y110" i="2"/>
  <c r="X110" i="2"/>
  <c r="W110" i="2"/>
  <c r="V110" i="2"/>
  <c r="U110" i="2"/>
  <c r="T110" i="2"/>
  <c r="S110" i="2"/>
  <c r="P110" i="2"/>
  <c r="D110" i="2"/>
  <c r="Z109" i="2"/>
  <c r="Y109" i="2"/>
  <c r="X109" i="2"/>
  <c r="W109" i="2"/>
  <c r="V109" i="2"/>
  <c r="U109" i="2"/>
  <c r="T109" i="2"/>
  <c r="S109" i="2"/>
  <c r="P109" i="2"/>
  <c r="D109" i="2"/>
  <c r="Z108" i="2"/>
  <c r="Y108" i="2"/>
  <c r="X108" i="2"/>
  <c r="W108" i="2"/>
  <c r="V108" i="2"/>
  <c r="U108" i="2"/>
  <c r="T108" i="2"/>
  <c r="S108" i="2"/>
  <c r="P108" i="2"/>
  <c r="D108" i="2"/>
  <c r="Z107" i="2"/>
  <c r="Y107" i="2"/>
  <c r="X107" i="2"/>
  <c r="W107" i="2"/>
  <c r="V107" i="2"/>
  <c r="U107" i="2"/>
  <c r="T107" i="2"/>
  <c r="S107" i="2"/>
  <c r="P107" i="2"/>
  <c r="D107" i="2"/>
  <c r="Z106" i="2"/>
  <c r="Y106" i="2"/>
  <c r="X106" i="2"/>
  <c r="W106" i="2"/>
  <c r="V106" i="2"/>
  <c r="U106" i="2"/>
  <c r="T106" i="2"/>
  <c r="S106" i="2"/>
  <c r="P106" i="2"/>
  <c r="D106" i="2"/>
  <c r="Z105" i="2"/>
  <c r="Y105" i="2"/>
  <c r="X105" i="2"/>
  <c r="W105" i="2"/>
  <c r="V105" i="2"/>
  <c r="U105" i="2"/>
  <c r="T105" i="2"/>
  <c r="S105" i="2"/>
  <c r="P105" i="2"/>
  <c r="D105" i="2"/>
  <c r="Z104" i="2"/>
  <c r="Y104" i="2"/>
  <c r="X104" i="2"/>
  <c r="W104" i="2"/>
  <c r="V104" i="2"/>
  <c r="U104" i="2"/>
  <c r="T104" i="2"/>
  <c r="S104" i="2"/>
  <c r="P104" i="2"/>
  <c r="D104" i="2"/>
  <c r="Z103" i="2"/>
  <c r="Y103" i="2"/>
  <c r="X103" i="2"/>
  <c r="W103" i="2"/>
  <c r="V103" i="2"/>
  <c r="U103" i="2"/>
  <c r="T103" i="2"/>
  <c r="S103" i="2"/>
  <c r="P103" i="2"/>
  <c r="D103" i="2"/>
  <c r="Z102" i="2"/>
  <c r="Y102" i="2"/>
  <c r="X102" i="2"/>
  <c r="W102" i="2"/>
  <c r="V102" i="2"/>
  <c r="U102" i="2"/>
  <c r="T102" i="2"/>
  <c r="S102" i="2"/>
  <c r="P102" i="2"/>
  <c r="D102" i="2"/>
  <c r="Z101" i="2"/>
  <c r="Y101" i="2"/>
  <c r="X101" i="2"/>
  <c r="W101" i="2"/>
  <c r="V101" i="2"/>
  <c r="U101" i="2"/>
  <c r="T101" i="2"/>
  <c r="S101" i="2"/>
  <c r="P101" i="2"/>
  <c r="D101" i="2"/>
  <c r="Z100" i="2"/>
  <c r="Y100" i="2"/>
  <c r="X100" i="2"/>
  <c r="W100" i="2"/>
  <c r="V100" i="2"/>
  <c r="U100" i="2"/>
  <c r="T100" i="2"/>
  <c r="S100" i="2"/>
  <c r="P100" i="2"/>
  <c r="D100" i="2"/>
  <c r="Z99" i="2"/>
  <c r="Y99" i="2"/>
  <c r="X99" i="2"/>
  <c r="W99" i="2"/>
  <c r="V99" i="2"/>
  <c r="U99" i="2"/>
  <c r="T99" i="2"/>
  <c r="S99" i="2"/>
  <c r="P99" i="2"/>
  <c r="D99" i="2"/>
  <c r="Z98" i="2"/>
  <c r="Y98" i="2"/>
  <c r="X98" i="2"/>
  <c r="W98" i="2"/>
  <c r="V98" i="2"/>
  <c r="U98" i="2"/>
  <c r="T98" i="2"/>
  <c r="S98" i="2"/>
  <c r="P98" i="2"/>
  <c r="D98" i="2"/>
  <c r="Z97" i="2"/>
  <c r="Y97" i="2"/>
  <c r="X97" i="2"/>
  <c r="W97" i="2"/>
  <c r="V97" i="2"/>
  <c r="U97" i="2"/>
  <c r="T97" i="2"/>
  <c r="S97" i="2"/>
  <c r="P97" i="2"/>
  <c r="D97" i="2"/>
  <c r="Z96" i="2"/>
  <c r="Y96" i="2"/>
  <c r="X96" i="2"/>
  <c r="W96" i="2"/>
  <c r="V96" i="2"/>
  <c r="U96" i="2"/>
  <c r="T96" i="2"/>
  <c r="S96" i="2"/>
  <c r="P96" i="2"/>
  <c r="D96" i="2"/>
  <c r="Z95" i="2"/>
  <c r="Y95" i="2"/>
  <c r="X95" i="2"/>
  <c r="W95" i="2"/>
  <c r="V95" i="2"/>
  <c r="U95" i="2"/>
  <c r="T95" i="2"/>
  <c r="S95" i="2"/>
  <c r="P95" i="2"/>
  <c r="D95" i="2"/>
  <c r="Z94" i="2"/>
  <c r="Y94" i="2"/>
  <c r="X94" i="2"/>
  <c r="W94" i="2"/>
  <c r="V94" i="2"/>
  <c r="U94" i="2"/>
  <c r="T94" i="2"/>
  <c r="S94" i="2"/>
  <c r="P94" i="2"/>
  <c r="D94" i="2"/>
  <c r="Z93" i="2"/>
  <c r="Y93" i="2"/>
  <c r="X93" i="2"/>
  <c r="W93" i="2"/>
  <c r="V93" i="2"/>
  <c r="U93" i="2"/>
  <c r="T93" i="2"/>
  <c r="S93" i="2"/>
  <c r="P93" i="2"/>
  <c r="D93" i="2"/>
  <c r="Z92" i="2"/>
  <c r="Y92" i="2"/>
  <c r="X92" i="2"/>
  <c r="W92" i="2"/>
  <c r="V92" i="2"/>
  <c r="U92" i="2"/>
  <c r="T92" i="2"/>
  <c r="S92" i="2"/>
  <c r="P92" i="2"/>
  <c r="D92" i="2"/>
  <c r="Z91" i="2"/>
  <c r="Y91" i="2"/>
  <c r="X91" i="2"/>
  <c r="W91" i="2"/>
  <c r="V91" i="2"/>
  <c r="U91" i="2"/>
  <c r="T91" i="2"/>
  <c r="S91" i="2"/>
  <c r="P91" i="2"/>
  <c r="D91" i="2"/>
  <c r="Z90" i="2"/>
  <c r="Y90" i="2"/>
  <c r="X90" i="2"/>
  <c r="W90" i="2"/>
  <c r="V90" i="2"/>
  <c r="U90" i="2"/>
  <c r="T90" i="2"/>
  <c r="S90" i="2"/>
  <c r="P90" i="2"/>
  <c r="D90" i="2"/>
  <c r="Z89" i="2"/>
  <c r="Y89" i="2"/>
  <c r="X89" i="2"/>
  <c r="W89" i="2"/>
  <c r="V89" i="2"/>
  <c r="U89" i="2"/>
  <c r="T89" i="2"/>
  <c r="S89" i="2"/>
  <c r="P89" i="2"/>
  <c r="D89" i="2"/>
  <c r="Z88" i="2"/>
  <c r="Y88" i="2"/>
  <c r="X88" i="2"/>
  <c r="W88" i="2"/>
  <c r="V88" i="2"/>
  <c r="U88" i="2"/>
  <c r="T88" i="2"/>
  <c r="S88" i="2"/>
  <c r="P88" i="2"/>
  <c r="D88" i="2"/>
  <c r="Z87" i="2"/>
  <c r="Y87" i="2"/>
  <c r="X87" i="2"/>
  <c r="W87" i="2"/>
  <c r="V87" i="2"/>
  <c r="U87" i="2"/>
  <c r="T87" i="2"/>
  <c r="S87" i="2"/>
  <c r="P87" i="2"/>
  <c r="D87" i="2"/>
  <c r="Z86" i="2"/>
  <c r="Y86" i="2"/>
  <c r="X86" i="2"/>
  <c r="W86" i="2"/>
  <c r="V86" i="2"/>
  <c r="U86" i="2"/>
  <c r="T86" i="2"/>
  <c r="S86" i="2"/>
  <c r="P86" i="2"/>
  <c r="D86" i="2"/>
  <c r="Z85" i="2"/>
  <c r="Y85" i="2"/>
  <c r="X85" i="2"/>
  <c r="W85" i="2"/>
  <c r="V85" i="2"/>
  <c r="U85" i="2"/>
  <c r="T85" i="2"/>
  <c r="S85" i="2"/>
  <c r="P85" i="2"/>
  <c r="D85" i="2"/>
  <c r="Z84" i="2"/>
  <c r="Y84" i="2"/>
  <c r="X84" i="2"/>
  <c r="W84" i="2"/>
  <c r="V84" i="2"/>
  <c r="U84" i="2"/>
  <c r="T84" i="2"/>
  <c r="S84" i="2"/>
  <c r="P84" i="2"/>
  <c r="D84" i="2"/>
  <c r="Z83" i="2"/>
  <c r="Y83" i="2"/>
  <c r="X83" i="2"/>
  <c r="W83" i="2"/>
  <c r="V83" i="2"/>
  <c r="U83" i="2"/>
  <c r="T83" i="2"/>
  <c r="S83" i="2"/>
  <c r="P83" i="2"/>
  <c r="D83" i="2"/>
  <c r="Z82" i="2"/>
  <c r="Y82" i="2"/>
  <c r="X82" i="2"/>
  <c r="W82" i="2"/>
  <c r="V82" i="2"/>
  <c r="U82" i="2"/>
  <c r="T82" i="2"/>
  <c r="S82" i="2"/>
  <c r="P82" i="2"/>
  <c r="D82" i="2"/>
  <c r="Z81" i="2"/>
  <c r="Y81" i="2"/>
  <c r="X81" i="2"/>
  <c r="W81" i="2"/>
  <c r="V81" i="2"/>
  <c r="U81" i="2"/>
  <c r="T81" i="2"/>
  <c r="S81" i="2"/>
  <c r="P81" i="2"/>
  <c r="D81" i="2"/>
  <c r="Z80" i="2"/>
  <c r="Y80" i="2"/>
  <c r="X80" i="2"/>
  <c r="W80" i="2"/>
  <c r="V80" i="2"/>
  <c r="U80" i="2"/>
  <c r="T80" i="2"/>
  <c r="S80" i="2"/>
  <c r="P80" i="2"/>
  <c r="D80" i="2"/>
  <c r="Z79" i="2"/>
  <c r="Y79" i="2"/>
  <c r="X79" i="2"/>
  <c r="W79" i="2"/>
  <c r="V79" i="2"/>
  <c r="U79" i="2"/>
  <c r="T79" i="2"/>
  <c r="S79" i="2"/>
  <c r="P79" i="2"/>
  <c r="D79" i="2"/>
  <c r="Z78" i="2"/>
  <c r="Y78" i="2"/>
  <c r="X78" i="2"/>
  <c r="W78" i="2"/>
  <c r="V78" i="2"/>
  <c r="U78" i="2"/>
  <c r="T78" i="2"/>
  <c r="S78" i="2"/>
  <c r="P78" i="2"/>
  <c r="D78" i="2"/>
  <c r="Z77" i="2"/>
  <c r="Y77" i="2"/>
  <c r="X77" i="2"/>
  <c r="W77" i="2"/>
  <c r="V77" i="2"/>
  <c r="U77" i="2"/>
  <c r="T77" i="2"/>
  <c r="S77" i="2"/>
  <c r="P77" i="2"/>
  <c r="D77" i="2"/>
  <c r="Z76" i="2"/>
  <c r="Y76" i="2"/>
  <c r="X76" i="2"/>
  <c r="W76" i="2"/>
  <c r="V76" i="2"/>
  <c r="U76" i="2"/>
  <c r="T76" i="2"/>
  <c r="S76" i="2"/>
  <c r="P76" i="2"/>
  <c r="D76" i="2"/>
  <c r="Z75" i="2"/>
  <c r="Y75" i="2"/>
  <c r="X75" i="2"/>
  <c r="W75" i="2"/>
  <c r="V75" i="2"/>
  <c r="U75" i="2"/>
  <c r="T75" i="2"/>
  <c r="S75" i="2"/>
  <c r="P75" i="2"/>
  <c r="D75" i="2"/>
  <c r="Z74" i="2"/>
  <c r="Y74" i="2"/>
  <c r="X74" i="2"/>
  <c r="W74" i="2"/>
  <c r="V74" i="2"/>
  <c r="U74" i="2"/>
  <c r="T74" i="2"/>
  <c r="S74" i="2"/>
  <c r="P74" i="2"/>
  <c r="D74" i="2"/>
  <c r="Z73" i="2"/>
  <c r="Y73" i="2"/>
  <c r="X73" i="2"/>
  <c r="W73" i="2"/>
  <c r="V73" i="2"/>
  <c r="U73" i="2"/>
  <c r="T73" i="2"/>
  <c r="S73" i="2"/>
  <c r="P73" i="2"/>
  <c r="D73" i="2"/>
  <c r="Z72" i="2"/>
  <c r="Y72" i="2"/>
  <c r="X72" i="2"/>
  <c r="W72" i="2"/>
  <c r="V72" i="2"/>
  <c r="U72" i="2"/>
  <c r="T72" i="2"/>
  <c r="S72" i="2"/>
  <c r="P72" i="2"/>
  <c r="D72" i="2"/>
  <c r="Z71" i="2"/>
  <c r="Y71" i="2"/>
  <c r="X71" i="2"/>
  <c r="W71" i="2"/>
  <c r="V71" i="2"/>
  <c r="U71" i="2"/>
  <c r="T71" i="2"/>
  <c r="S71" i="2"/>
  <c r="P71" i="2"/>
  <c r="D71" i="2"/>
  <c r="Z70" i="2"/>
  <c r="Y70" i="2"/>
  <c r="X70" i="2"/>
  <c r="W70" i="2"/>
  <c r="V70" i="2"/>
  <c r="U70" i="2"/>
  <c r="T70" i="2"/>
  <c r="S70" i="2"/>
  <c r="P70" i="2"/>
  <c r="D70" i="2"/>
  <c r="Z69" i="2"/>
  <c r="Y69" i="2"/>
  <c r="X69" i="2"/>
  <c r="W69" i="2"/>
  <c r="V69" i="2"/>
  <c r="U69" i="2"/>
  <c r="T69" i="2"/>
  <c r="S69" i="2"/>
  <c r="P69" i="2"/>
  <c r="D69" i="2"/>
  <c r="Z68" i="2"/>
  <c r="Y68" i="2"/>
  <c r="X68" i="2"/>
  <c r="W68" i="2"/>
  <c r="V68" i="2"/>
  <c r="U68" i="2"/>
  <c r="T68" i="2"/>
  <c r="S68" i="2"/>
  <c r="P68" i="2"/>
  <c r="D68" i="2"/>
  <c r="Z67" i="2"/>
  <c r="Y67" i="2"/>
  <c r="X67" i="2"/>
  <c r="W67" i="2"/>
  <c r="V67" i="2"/>
  <c r="U67" i="2"/>
  <c r="T67" i="2"/>
  <c r="S67" i="2"/>
  <c r="P67" i="2"/>
  <c r="D67" i="2"/>
  <c r="Z66" i="2"/>
  <c r="Y66" i="2"/>
  <c r="X66" i="2"/>
  <c r="W66" i="2"/>
  <c r="V66" i="2"/>
  <c r="U66" i="2"/>
  <c r="T66" i="2"/>
  <c r="S66" i="2"/>
  <c r="P66" i="2"/>
  <c r="D66" i="2"/>
  <c r="Z65" i="2"/>
  <c r="Y65" i="2"/>
  <c r="X65" i="2"/>
  <c r="W65" i="2"/>
  <c r="V65" i="2"/>
  <c r="U65" i="2"/>
  <c r="T65" i="2"/>
  <c r="S65" i="2"/>
  <c r="P65" i="2"/>
  <c r="D65" i="2"/>
  <c r="Z64" i="2"/>
  <c r="Y64" i="2"/>
  <c r="X64" i="2"/>
  <c r="W64" i="2"/>
  <c r="V64" i="2"/>
  <c r="U64" i="2"/>
  <c r="T64" i="2"/>
  <c r="S64" i="2"/>
  <c r="P64" i="2"/>
  <c r="D64" i="2"/>
  <c r="Z63" i="2"/>
  <c r="Y63" i="2"/>
  <c r="X63" i="2"/>
  <c r="W63" i="2"/>
  <c r="V63" i="2"/>
  <c r="U63" i="2"/>
  <c r="T63" i="2"/>
  <c r="S63" i="2"/>
  <c r="P63" i="2"/>
  <c r="D63" i="2"/>
  <c r="Z62" i="2"/>
  <c r="Y62" i="2"/>
  <c r="X62" i="2"/>
  <c r="W62" i="2"/>
  <c r="V62" i="2"/>
  <c r="U62" i="2"/>
  <c r="T62" i="2"/>
  <c r="S62" i="2"/>
  <c r="P62" i="2"/>
  <c r="D62" i="2"/>
  <c r="Z61" i="2"/>
  <c r="Y61" i="2"/>
  <c r="X61" i="2"/>
  <c r="W61" i="2"/>
  <c r="V61" i="2"/>
  <c r="U61" i="2"/>
  <c r="T61" i="2"/>
  <c r="S61" i="2"/>
  <c r="P61" i="2"/>
  <c r="D61" i="2"/>
  <c r="Z60" i="2"/>
  <c r="Y60" i="2"/>
  <c r="X60" i="2"/>
  <c r="W60" i="2"/>
  <c r="V60" i="2"/>
  <c r="U60" i="2"/>
  <c r="T60" i="2"/>
  <c r="S60" i="2"/>
  <c r="P60" i="2"/>
  <c r="D60" i="2"/>
  <c r="Z59" i="2"/>
  <c r="Y59" i="2"/>
  <c r="X59" i="2"/>
  <c r="W59" i="2"/>
  <c r="V59" i="2"/>
  <c r="U59" i="2"/>
  <c r="T59" i="2"/>
  <c r="S59" i="2"/>
  <c r="P59" i="2"/>
  <c r="D59" i="2"/>
  <c r="Z58" i="2"/>
  <c r="Y58" i="2"/>
  <c r="X58" i="2"/>
  <c r="W58" i="2"/>
  <c r="V58" i="2"/>
  <c r="U58" i="2"/>
  <c r="T58" i="2"/>
  <c r="S58" i="2"/>
  <c r="P58" i="2"/>
  <c r="D58" i="2"/>
  <c r="Z57" i="2"/>
  <c r="Y57" i="2"/>
  <c r="X57" i="2"/>
  <c r="W57" i="2"/>
  <c r="V57" i="2"/>
  <c r="U57" i="2"/>
  <c r="T57" i="2"/>
  <c r="S57" i="2"/>
  <c r="P57" i="2"/>
  <c r="D57" i="2"/>
  <c r="Z56" i="2"/>
  <c r="Y56" i="2"/>
  <c r="X56" i="2"/>
  <c r="W56" i="2"/>
  <c r="V56" i="2"/>
  <c r="U56" i="2"/>
  <c r="T56" i="2"/>
  <c r="S56" i="2"/>
  <c r="P56" i="2"/>
  <c r="D56" i="2"/>
  <c r="Z55" i="2"/>
  <c r="Y55" i="2"/>
  <c r="X55" i="2"/>
  <c r="W55" i="2"/>
  <c r="V55" i="2"/>
  <c r="U55" i="2"/>
  <c r="T55" i="2"/>
  <c r="S55" i="2"/>
  <c r="P55" i="2"/>
  <c r="D55" i="2"/>
  <c r="Z54" i="2"/>
  <c r="Y54" i="2"/>
  <c r="X54" i="2"/>
  <c r="W54" i="2"/>
  <c r="V54" i="2"/>
  <c r="U54" i="2"/>
  <c r="T54" i="2"/>
  <c r="S54" i="2"/>
  <c r="P54" i="2"/>
  <c r="D54" i="2"/>
  <c r="Z53" i="2"/>
  <c r="Y53" i="2"/>
  <c r="X53" i="2"/>
  <c r="W53" i="2"/>
  <c r="V53" i="2"/>
  <c r="U53" i="2"/>
  <c r="T53" i="2"/>
  <c r="S53" i="2"/>
  <c r="P53" i="2"/>
  <c r="D53" i="2"/>
  <c r="Z52" i="2"/>
  <c r="Y52" i="2"/>
  <c r="X52" i="2"/>
  <c r="W52" i="2"/>
  <c r="V52" i="2"/>
  <c r="U52" i="2"/>
  <c r="T52" i="2"/>
  <c r="S52" i="2"/>
  <c r="P52" i="2"/>
  <c r="D52" i="2"/>
  <c r="Z51" i="2"/>
  <c r="Y51" i="2"/>
  <c r="X51" i="2"/>
  <c r="W51" i="2"/>
  <c r="V51" i="2"/>
  <c r="U51" i="2"/>
  <c r="T51" i="2"/>
  <c r="S51" i="2"/>
  <c r="P51" i="2"/>
  <c r="D51" i="2"/>
  <c r="Z50" i="2"/>
  <c r="Y50" i="2"/>
  <c r="X50" i="2"/>
  <c r="W50" i="2"/>
  <c r="V50" i="2"/>
  <c r="U50" i="2"/>
  <c r="T50" i="2"/>
  <c r="S50" i="2"/>
  <c r="P50" i="2"/>
  <c r="D50" i="2"/>
  <c r="Z49" i="2"/>
  <c r="Y49" i="2"/>
  <c r="X49" i="2"/>
  <c r="W49" i="2"/>
  <c r="V49" i="2"/>
  <c r="U49" i="2"/>
  <c r="T49" i="2"/>
  <c r="S49" i="2"/>
  <c r="P49" i="2"/>
  <c r="D49" i="2"/>
  <c r="Z48" i="2"/>
  <c r="Y48" i="2"/>
  <c r="X48" i="2"/>
  <c r="W48" i="2"/>
  <c r="V48" i="2"/>
  <c r="U48" i="2"/>
  <c r="T48" i="2"/>
  <c r="S48" i="2"/>
  <c r="P48" i="2"/>
  <c r="D48" i="2"/>
  <c r="Z47" i="2"/>
  <c r="Y47" i="2"/>
  <c r="X47" i="2"/>
  <c r="W47" i="2"/>
  <c r="V47" i="2"/>
  <c r="U47" i="2"/>
  <c r="T47" i="2"/>
  <c r="S47" i="2"/>
  <c r="P47" i="2"/>
  <c r="D47" i="2"/>
  <c r="Z46" i="2"/>
  <c r="Y46" i="2"/>
  <c r="X46" i="2"/>
  <c r="W46" i="2"/>
  <c r="V46" i="2"/>
  <c r="U46" i="2"/>
  <c r="T46" i="2"/>
  <c r="S46" i="2"/>
  <c r="P46" i="2"/>
  <c r="D46" i="2"/>
  <c r="Z45" i="2"/>
  <c r="Y45" i="2"/>
  <c r="X45" i="2"/>
  <c r="W45" i="2"/>
  <c r="V45" i="2"/>
  <c r="U45" i="2"/>
  <c r="T45" i="2"/>
  <c r="S45" i="2"/>
  <c r="P45" i="2"/>
  <c r="D45" i="2"/>
  <c r="Z44" i="2"/>
  <c r="Y44" i="2"/>
  <c r="X44" i="2"/>
  <c r="W44" i="2"/>
  <c r="V44" i="2"/>
  <c r="U44" i="2"/>
  <c r="T44" i="2"/>
  <c r="S44" i="2"/>
  <c r="P44" i="2"/>
  <c r="D44" i="2"/>
  <c r="Z43" i="2"/>
  <c r="Y43" i="2"/>
  <c r="X43" i="2"/>
  <c r="W43" i="2"/>
  <c r="V43" i="2"/>
  <c r="U43" i="2"/>
  <c r="T43" i="2"/>
  <c r="S43" i="2"/>
  <c r="P43" i="2"/>
  <c r="D43" i="2"/>
  <c r="Z42" i="2"/>
  <c r="Y42" i="2"/>
  <c r="X42" i="2"/>
  <c r="W42" i="2"/>
  <c r="V42" i="2"/>
  <c r="U42" i="2"/>
  <c r="T42" i="2"/>
  <c r="S42" i="2"/>
  <c r="P42" i="2"/>
  <c r="D42" i="2"/>
  <c r="Z41" i="2"/>
  <c r="Y41" i="2"/>
  <c r="X41" i="2"/>
  <c r="W41" i="2"/>
  <c r="V41" i="2"/>
  <c r="U41" i="2"/>
  <c r="T41" i="2"/>
  <c r="S41" i="2"/>
  <c r="P41" i="2"/>
  <c r="D41" i="2"/>
  <c r="Z40" i="2"/>
  <c r="Y40" i="2"/>
  <c r="X40" i="2"/>
  <c r="W40" i="2"/>
  <c r="V40" i="2"/>
  <c r="U40" i="2"/>
  <c r="T40" i="2"/>
  <c r="S40" i="2"/>
  <c r="P40" i="2"/>
  <c r="D40" i="2"/>
  <c r="Z39" i="2"/>
  <c r="Y39" i="2"/>
  <c r="X39" i="2"/>
  <c r="W39" i="2"/>
  <c r="V39" i="2"/>
  <c r="U39" i="2"/>
  <c r="T39" i="2"/>
  <c r="S39" i="2"/>
  <c r="P39" i="2"/>
  <c r="D39" i="2"/>
  <c r="Z38" i="2"/>
  <c r="Y38" i="2"/>
  <c r="X38" i="2"/>
  <c r="W38" i="2"/>
  <c r="V38" i="2"/>
  <c r="U38" i="2"/>
  <c r="T38" i="2"/>
  <c r="S38" i="2"/>
  <c r="P38" i="2"/>
  <c r="D38" i="2"/>
  <c r="Z37" i="2"/>
  <c r="Y37" i="2"/>
  <c r="X37" i="2"/>
  <c r="W37" i="2"/>
  <c r="V37" i="2"/>
  <c r="U37" i="2"/>
  <c r="T37" i="2"/>
  <c r="S37" i="2"/>
  <c r="P37" i="2"/>
  <c r="D37" i="2"/>
  <c r="Z36" i="2"/>
  <c r="Y36" i="2"/>
  <c r="X36" i="2"/>
  <c r="W36" i="2"/>
  <c r="V36" i="2"/>
  <c r="U36" i="2"/>
  <c r="T36" i="2"/>
  <c r="S36" i="2"/>
  <c r="P36" i="2"/>
  <c r="D36" i="2"/>
  <c r="Z35" i="2"/>
  <c r="Y35" i="2"/>
  <c r="X35" i="2"/>
  <c r="W35" i="2"/>
  <c r="V35" i="2"/>
  <c r="U35" i="2"/>
  <c r="T35" i="2"/>
  <c r="S35" i="2"/>
  <c r="P35" i="2"/>
  <c r="D35" i="2"/>
  <c r="Z34" i="2"/>
  <c r="Y34" i="2"/>
  <c r="X34" i="2"/>
  <c r="W34" i="2"/>
  <c r="V34" i="2"/>
  <c r="U34" i="2"/>
  <c r="T34" i="2"/>
  <c r="S34" i="2"/>
  <c r="P34" i="2"/>
  <c r="D34" i="2"/>
  <c r="Z33" i="2"/>
  <c r="Y33" i="2"/>
  <c r="X33" i="2"/>
  <c r="W33" i="2"/>
  <c r="V33" i="2"/>
  <c r="U33" i="2"/>
  <c r="T33" i="2"/>
  <c r="S33" i="2"/>
  <c r="P33" i="2"/>
  <c r="D33" i="2"/>
  <c r="Z32" i="2"/>
  <c r="Y32" i="2"/>
  <c r="X32" i="2"/>
  <c r="W32" i="2"/>
  <c r="V32" i="2"/>
  <c r="U32" i="2"/>
  <c r="T32" i="2"/>
  <c r="S32" i="2"/>
  <c r="P32" i="2"/>
  <c r="D32" i="2"/>
  <c r="Z31" i="2"/>
  <c r="Y31" i="2"/>
  <c r="X31" i="2"/>
  <c r="W31" i="2"/>
  <c r="V31" i="2"/>
  <c r="U31" i="2"/>
  <c r="T31" i="2"/>
  <c r="S31" i="2"/>
  <c r="P31" i="2"/>
  <c r="D31" i="2"/>
  <c r="Z30" i="2"/>
  <c r="Y30" i="2"/>
  <c r="X30" i="2"/>
  <c r="W30" i="2"/>
  <c r="V30" i="2"/>
  <c r="U30" i="2"/>
  <c r="T30" i="2"/>
  <c r="S30" i="2"/>
  <c r="P30" i="2"/>
  <c r="D30" i="2"/>
  <c r="Z29" i="2"/>
  <c r="Y29" i="2"/>
  <c r="X29" i="2"/>
  <c r="W29" i="2"/>
  <c r="V29" i="2"/>
  <c r="U29" i="2"/>
  <c r="T29" i="2"/>
  <c r="S29" i="2"/>
  <c r="P29" i="2"/>
  <c r="D29" i="2"/>
  <c r="Z28" i="2"/>
  <c r="Y28" i="2"/>
  <c r="X28" i="2"/>
  <c r="W28" i="2"/>
  <c r="V28" i="2"/>
  <c r="U28" i="2"/>
  <c r="T28" i="2"/>
  <c r="S28" i="2"/>
  <c r="P28" i="2"/>
  <c r="D28" i="2"/>
  <c r="Z27" i="2"/>
  <c r="Y27" i="2"/>
  <c r="X27" i="2"/>
  <c r="W27" i="2"/>
  <c r="V27" i="2"/>
  <c r="U27" i="2"/>
  <c r="T27" i="2"/>
  <c r="S27" i="2"/>
  <c r="P27" i="2"/>
  <c r="D27" i="2"/>
  <c r="Z26" i="2"/>
  <c r="Y26" i="2"/>
  <c r="X26" i="2"/>
  <c r="W26" i="2"/>
  <c r="V26" i="2"/>
  <c r="U26" i="2"/>
  <c r="T26" i="2"/>
  <c r="S26" i="2"/>
  <c r="P26" i="2"/>
  <c r="D26" i="2"/>
  <c r="Z25" i="2"/>
  <c r="Y25" i="2"/>
  <c r="X25" i="2"/>
  <c r="W25" i="2"/>
  <c r="V25" i="2"/>
  <c r="U25" i="2"/>
  <c r="T25" i="2"/>
  <c r="S25" i="2"/>
  <c r="P25" i="2"/>
  <c r="D25" i="2"/>
  <c r="Z24" i="2"/>
  <c r="Y24" i="2"/>
  <c r="X24" i="2"/>
  <c r="W24" i="2"/>
  <c r="V24" i="2"/>
  <c r="U24" i="2"/>
  <c r="T24" i="2"/>
  <c r="S24" i="2"/>
  <c r="P24" i="2"/>
</calcChain>
</file>

<file path=xl/sharedStrings.xml><?xml version="1.0" encoding="utf-8"?>
<sst xmlns="http://schemas.openxmlformats.org/spreadsheetml/2006/main" count="53" uniqueCount="50">
  <si>
    <t>Страховой период (год)</t>
  </si>
  <si>
    <t>Тари на имущество (квартиру)</t>
  </si>
  <si>
    <t>Тариф на личное</t>
  </si>
  <si>
    <t>Тариф на титул</t>
  </si>
  <si>
    <t>Общий тариф</t>
  </si>
  <si>
    <t>Расходы</t>
  </si>
  <si>
    <t>Ремонт</t>
  </si>
  <si>
    <t>Итого накоплено расходов</t>
  </si>
  <si>
    <t>Процент по кредиту (не считая страховку)</t>
  </si>
  <si>
    <t>Стоимость квартиры</t>
  </si>
  <si>
    <t>Первый взнос</t>
  </si>
  <si>
    <t>Стартовый долг</t>
  </si>
  <si>
    <t>Месяцев кредита</t>
  </si>
  <si>
    <t>Коммуналка в мес</t>
  </si>
  <si>
    <t>Вообще-то отдельная формула, но у нас - порядка такого в год</t>
  </si>
  <si>
    <t>--&gt;</t>
  </si>
  <si>
    <t>Налог</t>
  </si>
  <si>
    <t>Регулярные расходы</t>
  </si>
  <si>
    <t>Одноразовые или почти одноразовые</t>
  </si>
  <si>
    <t>Накопленные суммы расходов</t>
  </si>
  <si>
    <t>Прошло месяцев</t>
  </si>
  <si>
    <t>Страховой период для оплаты страховки</t>
  </si>
  <si>
    <t>Дата</t>
  </si>
  <si>
    <t>Платежи по ипотеке</t>
  </si>
  <si>
    <t>Выплата тела</t>
  </si>
  <si>
    <t>Выплата процентов</t>
  </si>
  <si>
    <t>Осталось долга после выплаты в эту дату</t>
  </si>
  <si>
    <t>Страх процент</t>
  </si>
  <si>
    <t>Страховка</t>
  </si>
  <si>
    <t>Налог на недвижимость</t>
  </si>
  <si>
    <t>Пошлины, риэлтор, открытие счёта, поездки, аккредитив и т.д.</t>
  </si>
  <si>
    <t>Ремонт и связанное с ним (поездки, мебель, например)</t>
  </si>
  <si>
    <t>Коммуналка пока нет арендатора</t>
  </si>
  <si>
    <t>Итого расходов</t>
  </si>
  <si>
    <t>Первый внос</t>
  </si>
  <si>
    <t>Тело кредита</t>
  </si>
  <si>
    <t>Процент кредита</t>
  </si>
  <si>
    <t>Налог на недв</t>
  </si>
  <si>
    <t>Пошлины, риэлтор, и др.стартовые</t>
  </si>
  <si>
    <t>Коммуналка</t>
  </si>
  <si>
    <t>База страховки это сумма займа умножить на это</t>
  </si>
  <si>
    <t>Общие расходы на покупку квартиры состоят из ряда различных по природе расходов, которые не всегда просто учесть в простых калькуляторах (например, что если вы планируете выплачивать коммуналку только пару месяцев, пока не сдадите квартиру)</t>
  </si>
  <si>
    <t>В этом калькуляторе можно учесть и регулярные и одноразовые платежи, и даже внезапные вариации и посмотреть во сколько же в конце-концов обойдётся вам недвижимость</t>
  </si>
  <si>
    <t>Смело добавляйте строки для дополнительных месяцев и колонки для дополнительных платежей, которые хотели бы учесть</t>
  </si>
  <si>
    <t>Сейчас калькулятор учитывает выплату ипотеки, проценты риэлтору, ремонт, коммунальные услуги первые несколько месяцев (до сдачи квартиры), налог</t>
  </si>
  <si>
    <t>Базовые параметры</t>
  </si>
  <si>
    <t>Подробности расчёта страховки - на отдельной странице</t>
  </si>
  <si>
    <t>В страховом договоре страхуются сразу три вида рисков: имущественные (сожгли квартиру), личные (тяжело заболел) и, первые три года, - титул (нашёлся несправедливо обделённый бывший владелец)</t>
  </si>
  <si>
    <t>Каждый год множитель страховой суммы складывается из этих трёх показателей</t>
  </si>
  <si>
    <t>Больше подробностей на https://www.agilesoftwaredevelopment.com/tags/ипотека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</si>
</sst>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\ %"/>
    <numFmt numFmtId="165" formatCode="_-* #,##0.00\ [$₽-419]_-;\-* #,##0.00\ [$₽-419]_-;_-* &quot;-&quot;??\ [$₽-419]_-;_-@"/>
    <numFmt numFmtId="166" formatCode="#,##0.00\ [$₽-419]"/>
  </numFmts>
  <fonts count="6" x14ac:knownFonts="1">
    <font>
      <sz val="12"/>
      <color rgb="FF000000"/>
      <name val="Calibri"/>
    </font>
    <font>
      <b/>
      <sz val="12"/>
      <color rgb="FF000000"/>
      <name val="Calibri"/>
    </font>
    <font>
      <b/>
      <u/>
      <sz val="20"/>
      <color rgb="FF000000"/>
      <name val="Calibri"/>
    </font>
    <font>
      <b/>
      <sz val="16"/>
      <color rgb="FF000000"/>
      <name val="Calibri"/>
    </font>
    <font>
      <u/>
      <sz val="12"/>
      <color theme="10"/>
      <name val="Calibri"/>
    </font>
    <font>
      <u/>
      <sz val="12"/>
      <color theme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10" fontId="0" fillId="0" borderId="0" xfId="0" applyNumberFormat="1" applyFont="1"/>
    <xf numFmtId="164" fontId="0" fillId="0" borderId="0" xfId="0" applyNumberFormat="1" applyFont="1"/>
    <xf numFmtId="9" fontId="0" fillId="0" borderId="0" xfId="0" applyNumberFormat="1" applyFont="1"/>
    <xf numFmtId="1" fontId="0" fillId="0" borderId="0" xfId="0" applyNumberFormat="1" applyFont="1"/>
    <xf numFmtId="165" fontId="0" fillId="0" borderId="0" xfId="0" applyNumberFormat="1" applyFont="1"/>
    <xf numFmtId="166" fontId="0" fillId="0" borderId="0" xfId="0" applyNumberFormat="1" applyFont="1"/>
    <xf numFmtId="165" fontId="0" fillId="0" borderId="0" xfId="0" applyNumberFormat="1" applyFont="1" applyAlignment="1">
      <alignment horizontal="right"/>
    </xf>
    <xf numFmtId="0" fontId="0" fillId="0" borderId="0" xfId="0" quotePrefix="1" applyFont="1"/>
    <xf numFmtId="165" fontId="2" fillId="0" borderId="0" xfId="0" applyNumberFormat="1" applyFont="1"/>
    <xf numFmtId="165" fontId="1" fillId="0" borderId="0" xfId="0" applyNumberFormat="1" applyFont="1"/>
    <xf numFmtId="0" fontId="3" fillId="0" borderId="0" xfId="0" applyFont="1"/>
    <xf numFmtId="15" fontId="0" fillId="0" borderId="0" xfId="0" applyNumberFormat="1" applyFont="1"/>
    <xf numFmtId="0" fontId="1" fillId="0" borderId="0" xfId="0" applyFont="1" applyAlignment="1"/>
    <xf numFmtId="0" fontId="0" fillId="0" borderId="0" xfId="0" quotePrefix="1" applyFont="1" applyAlignment="1"/>
    <xf numFmtId="0" fontId="4" fillId="0" borderId="0" xfId="5" applyAlignment="1"/>
  </cellXfs>
  <cellStyles count="6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5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18"/>
  <c:chart>
    <c:title>
      <c:tx>
        <c:rich>
          <a:bodyPr/>
          <a:lstStyle/>
          <a:p>
            <a:pPr lvl="0">
              <a:defRPr sz="1400" b="0" i="0">
                <a:solidFill>
                  <a:srgbClr val="808080"/>
                </a:solidFill>
                <a:latin typeface="Calibri"/>
              </a:defRPr>
            </a:pPr>
            <a:r>
              <a:rPr lang="en-US"/>
              <a:t>Накоплено расходов после N месяцев</a:t>
            </a:r>
          </a:p>
        </c:rich>
      </c:tx>
      <c:layout/>
      <c:overlay val="0"/>
    </c:title>
    <c:autoTitleDeleted val="0"/>
    <c:plotArea>
      <c:layout/>
      <c:areaChart>
        <c:grouping val="stacked"/>
        <c:varyColors val="1"/>
        <c:ser>
          <c:idx val="0"/>
          <c:order val="0"/>
          <c:tx>
            <c:strRef>
              <c:f>'Общие расходы на квартиру'!$S$23</c:f>
              <c:strCache>
                <c:ptCount val="1"/>
                <c:pt idx="0">
                  <c:v>Первый внос</c:v>
                </c:pt>
              </c:strCache>
            </c:strRef>
          </c:tx>
          <c:spPr>
            <a:solidFill>
              <a:srgbClr val="0070C0">
                <a:alpha val="30000"/>
              </a:srgbClr>
            </a:solidFill>
            <a:ln w="9525" cmpd="sng">
              <a:solidFill>
                <a:srgbClr val="0070C0"/>
              </a:solidFill>
              <a:prstDash val="solid"/>
            </a:ln>
          </c:spPr>
          <c:cat>
            <c:numRef>
              <c:f>'Общие расходы на квартиру'!$A$24:$A$266</c:f>
              <c:numCache>
                <c:formatCode>General</c:formatCode>
                <c:ptCount val="243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  <c:pt idx="101">
                  <c:v>101.0</c:v>
                </c:pt>
                <c:pt idx="102">
                  <c:v>102.0</c:v>
                </c:pt>
                <c:pt idx="103">
                  <c:v>103.0</c:v>
                </c:pt>
                <c:pt idx="104">
                  <c:v>104.0</c:v>
                </c:pt>
                <c:pt idx="105">
                  <c:v>105.0</c:v>
                </c:pt>
                <c:pt idx="106">
                  <c:v>106.0</c:v>
                </c:pt>
                <c:pt idx="107">
                  <c:v>107.0</c:v>
                </c:pt>
                <c:pt idx="108">
                  <c:v>108.0</c:v>
                </c:pt>
                <c:pt idx="109">
                  <c:v>109.0</c:v>
                </c:pt>
                <c:pt idx="110">
                  <c:v>110.0</c:v>
                </c:pt>
                <c:pt idx="111">
                  <c:v>111.0</c:v>
                </c:pt>
                <c:pt idx="112">
                  <c:v>112.0</c:v>
                </c:pt>
                <c:pt idx="113">
                  <c:v>113.0</c:v>
                </c:pt>
                <c:pt idx="114">
                  <c:v>114.0</c:v>
                </c:pt>
                <c:pt idx="115">
                  <c:v>115.0</c:v>
                </c:pt>
                <c:pt idx="116">
                  <c:v>116.0</c:v>
                </c:pt>
                <c:pt idx="117">
                  <c:v>117.0</c:v>
                </c:pt>
                <c:pt idx="118">
                  <c:v>118.0</c:v>
                </c:pt>
                <c:pt idx="119">
                  <c:v>119.0</c:v>
                </c:pt>
                <c:pt idx="120">
                  <c:v>120.0</c:v>
                </c:pt>
                <c:pt idx="121">
                  <c:v>121.0</c:v>
                </c:pt>
                <c:pt idx="122">
                  <c:v>122.0</c:v>
                </c:pt>
                <c:pt idx="123">
                  <c:v>123.0</c:v>
                </c:pt>
                <c:pt idx="124">
                  <c:v>124.0</c:v>
                </c:pt>
                <c:pt idx="125">
                  <c:v>125.0</c:v>
                </c:pt>
                <c:pt idx="126">
                  <c:v>126.0</c:v>
                </c:pt>
                <c:pt idx="127">
                  <c:v>127.0</c:v>
                </c:pt>
                <c:pt idx="128">
                  <c:v>128.0</c:v>
                </c:pt>
                <c:pt idx="129">
                  <c:v>129.0</c:v>
                </c:pt>
                <c:pt idx="130">
                  <c:v>130.0</c:v>
                </c:pt>
                <c:pt idx="131">
                  <c:v>131.0</c:v>
                </c:pt>
                <c:pt idx="132">
                  <c:v>132.0</c:v>
                </c:pt>
                <c:pt idx="133">
                  <c:v>133.0</c:v>
                </c:pt>
                <c:pt idx="134">
                  <c:v>134.0</c:v>
                </c:pt>
                <c:pt idx="135">
                  <c:v>135.0</c:v>
                </c:pt>
                <c:pt idx="136">
                  <c:v>136.0</c:v>
                </c:pt>
                <c:pt idx="137">
                  <c:v>137.0</c:v>
                </c:pt>
                <c:pt idx="138">
                  <c:v>138.0</c:v>
                </c:pt>
                <c:pt idx="139">
                  <c:v>139.0</c:v>
                </c:pt>
                <c:pt idx="140">
                  <c:v>140.0</c:v>
                </c:pt>
                <c:pt idx="141">
                  <c:v>141.0</c:v>
                </c:pt>
                <c:pt idx="142">
                  <c:v>142.0</c:v>
                </c:pt>
                <c:pt idx="143">
                  <c:v>143.0</c:v>
                </c:pt>
                <c:pt idx="144">
                  <c:v>144.0</c:v>
                </c:pt>
                <c:pt idx="145">
                  <c:v>145.0</c:v>
                </c:pt>
                <c:pt idx="146">
                  <c:v>146.0</c:v>
                </c:pt>
                <c:pt idx="147">
                  <c:v>147.0</c:v>
                </c:pt>
                <c:pt idx="148">
                  <c:v>148.0</c:v>
                </c:pt>
                <c:pt idx="149">
                  <c:v>149.0</c:v>
                </c:pt>
                <c:pt idx="150">
                  <c:v>150.0</c:v>
                </c:pt>
                <c:pt idx="151">
                  <c:v>151.0</c:v>
                </c:pt>
                <c:pt idx="152">
                  <c:v>152.0</c:v>
                </c:pt>
                <c:pt idx="153">
                  <c:v>153.0</c:v>
                </c:pt>
                <c:pt idx="154">
                  <c:v>154.0</c:v>
                </c:pt>
                <c:pt idx="155">
                  <c:v>155.0</c:v>
                </c:pt>
                <c:pt idx="156">
                  <c:v>156.0</c:v>
                </c:pt>
                <c:pt idx="157">
                  <c:v>157.0</c:v>
                </c:pt>
                <c:pt idx="158">
                  <c:v>158.0</c:v>
                </c:pt>
                <c:pt idx="159">
                  <c:v>159.0</c:v>
                </c:pt>
                <c:pt idx="160">
                  <c:v>160.0</c:v>
                </c:pt>
                <c:pt idx="161">
                  <c:v>161.0</c:v>
                </c:pt>
                <c:pt idx="162">
                  <c:v>162.0</c:v>
                </c:pt>
                <c:pt idx="163">
                  <c:v>163.0</c:v>
                </c:pt>
                <c:pt idx="164">
                  <c:v>164.0</c:v>
                </c:pt>
                <c:pt idx="165">
                  <c:v>165.0</c:v>
                </c:pt>
                <c:pt idx="166">
                  <c:v>166.0</c:v>
                </c:pt>
                <c:pt idx="167">
                  <c:v>167.0</c:v>
                </c:pt>
                <c:pt idx="168">
                  <c:v>168.0</c:v>
                </c:pt>
                <c:pt idx="169">
                  <c:v>169.0</c:v>
                </c:pt>
                <c:pt idx="170">
                  <c:v>170.0</c:v>
                </c:pt>
                <c:pt idx="171">
                  <c:v>171.0</c:v>
                </c:pt>
                <c:pt idx="172">
                  <c:v>172.0</c:v>
                </c:pt>
                <c:pt idx="173">
                  <c:v>173.0</c:v>
                </c:pt>
                <c:pt idx="174">
                  <c:v>174.0</c:v>
                </c:pt>
                <c:pt idx="175">
                  <c:v>175.0</c:v>
                </c:pt>
                <c:pt idx="176">
                  <c:v>176.0</c:v>
                </c:pt>
                <c:pt idx="177">
                  <c:v>177.0</c:v>
                </c:pt>
                <c:pt idx="178">
                  <c:v>178.0</c:v>
                </c:pt>
                <c:pt idx="179">
                  <c:v>179.0</c:v>
                </c:pt>
                <c:pt idx="180">
                  <c:v>180.0</c:v>
                </c:pt>
                <c:pt idx="181">
                  <c:v>181.0</c:v>
                </c:pt>
                <c:pt idx="182">
                  <c:v>182.0</c:v>
                </c:pt>
                <c:pt idx="183">
                  <c:v>183.0</c:v>
                </c:pt>
                <c:pt idx="184">
                  <c:v>184.0</c:v>
                </c:pt>
                <c:pt idx="185">
                  <c:v>185.0</c:v>
                </c:pt>
                <c:pt idx="186">
                  <c:v>186.0</c:v>
                </c:pt>
                <c:pt idx="187">
                  <c:v>187.0</c:v>
                </c:pt>
                <c:pt idx="188">
                  <c:v>188.0</c:v>
                </c:pt>
                <c:pt idx="189">
                  <c:v>189.0</c:v>
                </c:pt>
                <c:pt idx="190">
                  <c:v>190.0</c:v>
                </c:pt>
                <c:pt idx="191">
                  <c:v>191.0</c:v>
                </c:pt>
                <c:pt idx="192">
                  <c:v>192.0</c:v>
                </c:pt>
                <c:pt idx="193">
                  <c:v>193.0</c:v>
                </c:pt>
                <c:pt idx="194">
                  <c:v>194.0</c:v>
                </c:pt>
                <c:pt idx="195">
                  <c:v>195.0</c:v>
                </c:pt>
                <c:pt idx="196">
                  <c:v>196.0</c:v>
                </c:pt>
                <c:pt idx="197">
                  <c:v>197.0</c:v>
                </c:pt>
                <c:pt idx="198">
                  <c:v>198.0</c:v>
                </c:pt>
                <c:pt idx="199">
                  <c:v>199.0</c:v>
                </c:pt>
                <c:pt idx="200">
                  <c:v>200.0</c:v>
                </c:pt>
                <c:pt idx="201">
                  <c:v>201.0</c:v>
                </c:pt>
                <c:pt idx="202">
                  <c:v>202.0</c:v>
                </c:pt>
                <c:pt idx="203">
                  <c:v>203.0</c:v>
                </c:pt>
                <c:pt idx="204">
                  <c:v>204.0</c:v>
                </c:pt>
                <c:pt idx="205">
                  <c:v>205.0</c:v>
                </c:pt>
                <c:pt idx="206">
                  <c:v>206.0</c:v>
                </c:pt>
                <c:pt idx="207">
                  <c:v>207.0</c:v>
                </c:pt>
                <c:pt idx="208">
                  <c:v>208.0</c:v>
                </c:pt>
                <c:pt idx="209">
                  <c:v>209.0</c:v>
                </c:pt>
                <c:pt idx="210">
                  <c:v>210.0</c:v>
                </c:pt>
                <c:pt idx="211">
                  <c:v>211.0</c:v>
                </c:pt>
                <c:pt idx="212">
                  <c:v>212.0</c:v>
                </c:pt>
                <c:pt idx="213">
                  <c:v>213.0</c:v>
                </c:pt>
                <c:pt idx="214">
                  <c:v>214.0</c:v>
                </c:pt>
                <c:pt idx="215">
                  <c:v>215.0</c:v>
                </c:pt>
                <c:pt idx="216">
                  <c:v>216.0</c:v>
                </c:pt>
                <c:pt idx="217">
                  <c:v>217.0</c:v>
                </c:pt>
                <c:pt idx="218">
                  <c:v>218.0</c:v>
                </c:pt>
                <c:pt idx="219">
                  <c:v>219.0</c:v>
                </c:pt>
                <c:pt idx="220">
                  <c:v>220.0</c:v>
                </c:pt>
                <c:pt idx="221">
                  <c:v>221.0</c:v>
                </c:pt>
                <c:pt idx="222">
                  <c:v>222.0</c:v>
                </c:pt>
                <c:pt idx="223">
                  <c:v>223.0</c:v>
                </c:pt>
                <c:pt idx="224">
                  <c:v>224.0</c:v>
                </c:pt>
                <c:pt idx="225">
                  <c:v>225.0</c:v>
                </c:pt>
                <c:pt idx="226">
                  <c:v>226.0</c:v>
                </c:pt>
                <c:pt idx="227">
                  <c:v>227.0</c:v>
                </c:pt>
                <c:pt idx="228">
                  <c:v>228.0</c:v>
                </c:pt>
                <c:pt idx="229">
                  <c:v>229.0</c:v>
                </c:pt>
                <c:pt idx="230">
                  <c:v>230.0</c:v>
                </c:pt>
                <c:pt idx="231">
                  <c:v>231.0</c:v>
                </c:pt>
                <c:pt idx="232">
                  <c:v>232.0</c:v>
                </c:pt>
                <c:pt idx="233">
                  <c:v>233.0</c:v>
                </c:pt>
                <c:pt idx="234">
                  <c:v>234.0</c:v>
                </c:pt>
                <c:pt idx="235">
                  <c:v>235.0</c:v>
                </c:pt>
                <c:pt idx="236">
                  <c:v>236.0</c:v>
                </c:pt>
                <c:pt idx="237">
                  <c:v>237.0</c:v>
                </c:pt>
                <c:pt idx="238">
                  <c:v>238.0</c:v>
                </c:pt>
                <c:pt idx="239">
                  <c:v>239.0</c:v>
                </c:pt>
                <c:pt idx="240">
                  <c:v>240.0</c:v>
                </c:pt>
                <c:pt idx="241">
                  <c:v>241.0</c:v>
                </c:pt>
                <c:pt idx="242">
                  <c:v>242.0</c:v>
                </c:pt>
              </c:numCache>
            </c:numRef>
          </c:cat>
          <c:val>
            <c:numRef>
              <c:f>'Общие расходы на квартиру'!$S$24:$S$266</c:f>
              <c:numCache>
                <c:formatCode>_-* #,##0.00\ [$₽-419]_-;\-* #,##0.00\ [$₽-419]_-;_-* "-"??\ [$₽-419]_-;_-@</c:formatCode>
                <c:ptCount val="243"/>
                <c:pt idx="0">
                  <c:v>-1.8E6</c:v>
                </c:pt>
                <c:pt idx="1">
                  <c:v>-1.8E6</c:v>
                </c:pt>
                <c:pt idx="2">
                  <c:v>-1.8E6</c:v>
                </c:pt>
                <c:pt idx="3">
                  <c:v>-1.8E6</c:v>
                </c:pt>
                <c:pt idx="4">
                  <c:v>-1.8E6</c:v>
                </c:pt>
                <c:pt idx="5">
                  <c:v>-1.8E6</c:v>
                </c:pt>
                <c:pt idx="6">
                  <c:v>-1.8E6</c:v>
                </c:pt>
                <c:pt idx="7">
                  <c:v>-1.8E6</c:v>
                </c:pt>
                <c:pt idx="8">
                  <c:v>-1.8E6</c:v>
                </c:pt>
                <c:pt idx="9">
                  <c:v>-1.8E6</c:v>
                </c:pt>
                <c:pt idx="10">
                  <c:v>-1.8E6</c:v>
                </c:pt>
                <c:pt idx="11">
                  <c:v>-1.8E6</c:v>
                </c:pt>
                <c:pt idx="12">
                  <c:v>-1.8E6</c:v>
                </c:pt>
                <c:pt idx="13">
                  <c:v>-1.8E6</c:v>
                </c:pt>
                <c:pt idx="14">
                  <c:v>-1.8E6</c:v>
                </c:pt>
                <c:pt idx="15">
                  <c:v>-1.8E6</c:v>
                </c:pt>
                <c:pt idx="16">
                  <c:v>-1.8E6</c:v>
                </c:pt>
                <c:pt idx="17">
                  <c:v>-1.8E6</c:v>
                </c:pt>
                <c:pt idx="18">
                  <c:v>-1.8E6</c:v>
                </c:pt>
                <c:pt idx="19">
                  <c:v>-1.8E6</c:v>
                </c:pt>
                <c:pt idx="20">
                  <c:v>-1.8E6</c:v>
                </c:pt>
                <c:pt idx="21">
                  <c:v>-1.8E6</c:v>
                </c:pt>
                <c:pt idx="22">
                  <c:v>-1.8E6</c:v>
                </c:pt>
                <c:pt idx="23">
                  <c:v>-1.8E6</c:v>
                </c:pt>
                <c:pt idx="24">
                  <c:v>-1.8E6</c:v>
                </c:pt>
                <c:pt idx="25">
                  <c:v>-1.8E6</c:v>
                </c:pt>
                <c:pt idx="26">
                  <c:v>-1.8E6</c:v>
                </c:pt>
                <c:pt idx="27">
                  <c:v>-1.8E6</c:v>
                </c:pt>
                <c:pt idx="28">
                  <c:v>-1.8E6</c:v>
                </c:pt>
                <c:pt idx="29">
                  <c:v>-1.8E6</c:v>
                </c:pt>
                <c:pt idx="30">
                  <c:v>-1.8E6</c:v>
                </c:pt>
                <c:pt idx="31">
                  <c:v>-1.8E6</c:v>
                </c:pt>
                <c:pt idx="32">
                  <c:v>-1.8E6</c:v>
                </c:pt>
                <c:pt idx="33">
                  <c:v>-1.8E6</c:v>
                </c:pt>
                <c:pt idx="34">
                  <c:v>-1.8E6</c:v>
                </c:pt>
                <c:pt idx="35">
                  <c:v>-1.8E6</c:v>
                </c:pt>
                <c:pt idx="36">
                  <c:v>-1.8E6</c:v>
                </c:pt>
                <c:pt idx="37">
                  <c:v>-1.8E6</c:v>
                </c:pt>
                <c:pt idx="38">
                  <c:v>-1.8E6</c:v>
                </c:pt>
                <c:pt idx="39">
                  <c:v>-1.8E6</c:v>
                </c:pt>
                <c:pt idx="40">
                  <c:v>-1.8E6</c:v>
                </c:pt>
                <c:pt idx="41">
                  <c:v>-1.8E6</c:v>
                </c:pt>
                <c:pt idx="42">
                  <c:v>-1.8E6</c:v>
                </c:pt>
                <c:pt idx="43">
                  <c:v>-1.8E6</c:v>
                </c:pt>
                <c:pt idx="44">
                  <c:v>-1.8E6</c:v>
                </c:pt>
                <c:pt idx="45">
                  <c:v>-1.8E6</c:v>
                </c:pt>
                <c:pt idx="46">
                  <c:v>-1.8E6</c:v>
                </c:pt>
                <c:pt idx="47">
                  <c:v>-1.8E6</c:v>
                </c:pt>
                <c:pt idx="48">
                  <c:v>-1.8E6</c:v>
                </c:pt>
                <c:pt idx="49">
                  <c:v>-1.8E6</c:v>
                </c:pt>
                <c:pt idx="50">
                  <c:v>-1.8E6</c:v>
                </c:pt>
                <c:pt idx="51">
                  <c:v>-1.8E6</c:v>
                </c:pt>
                <c:pt idx="52">
                  <c:v>-1.8E6</c:v>
                </c:pt>
                <c:pt idx="53">
                  <c:v>-1.8E6</c:v>
                </c:pt>
                <c:pt idx="54">
                  <c:v>-1.8E6</c:v>
                </c:pt>
                <c:pt idx="55">
                  <c:v>-1.8E6</c:v>
                </c:pt>
                <c:pt idx="56">
                  <c:v>-1.8E6</c:v>
                </c:pt>
                <c:pt idx="57">
                  <c:v>-1.8E6</c:v>
                </c:pt>
                <c:pt idx="58">
                  <c:v>-1.8E6</c:v>
                </c:pt>
                <c:pt idx="59">
                  <c:v>-1.8E6</c:v>
                </c:pt>
                <c:pt idx="60">
                  <c:v>-1.8E6</c:v>
                </c:pt>
                <c:pt idx="61">
                  <c:v>-1.8E6</c:v>
                </c:pt>
                <c:pt idx="62">
                  <c:v>-1.8E6</c:v>
                </c:pt>
                <c:pt idx="63">
                  <c:v>-1.8E6</c:v>
                </c:pt>
                <c:pt idx="64">
                  <c:v>-1.8E6</c:v>
                </c:pt>
                <c:pt idx="65">
                  <c:v>-1.8E6</c:v>
                </c:pt>
                <c:pt idx="66">
                  <c:v>-1.8E6</c:v>
                </c:pt>
                <c:pt idx="67">
                  <c:v>-1.8E6</c:v>
                </c:pt>
                <c:pt idx="68">
                  <c:v>-1.8E6</c:v>
                </c:pt>
                <c:pt idx="69">
                  <c:v>-1.8E6</c:v>
                </c:pt>
                <c:pt idx="70">
                  <c:v>-1.8E6</c:v>
                </c:pt>
                <c:pt idx="71">
                  <c:v>-1.8E6</c:v>
                </c:pt>
                <c:pt idx="72">
                  <c:v>-1.8E6</c:v>
                </c:pt>
                <c:pt idx="73">
                  <c:v>-1.8E6</c:v>
                </c:pt>
                <c:pt idx="74">
                  <c:v>-1.8E6</c:v>
                </c:pt>
                <c:pt idx="75">
                  <c:v>-1.8E6</c:v>
                </c:pt>
                <c:pt idx="76">
                  <c:v>-1.8E6</c:v>
                </c:pt>
                <c:pt idx="77">
                  <c:v>-1.8E6</c:v>
                </c:pt>
                <c:pt idx="78">
                  <c:v>-1.8E6</c:v>
                </c:pt>
                <c:pt idx="79">
                  <c:v>-1.8E6</c:v>
                </c:pt>
                <c:pt idx="80">
                  <c:v>-1.8E6</c:v>
                </c:pt>
                <c:pt idx="81">
                  <c:v>-1.8E6</c:v>
                </c:pt>
                <c:pt idx="82">
                  <c:v>-1.8E6</c:v>
                </c:pt>
                <c:pt idx="83">
                  <c:v>-1.8E6</c:v>
                </c:pt>
                <c:pt idx="84">
                  <c:v>-1.8E6</c:v>
                </c:pt>
                <c:pt idx="85">
                  <c:v>-1.8E6</c:v>
                </c:pt>
                <c:pt idx="86">
                  <c:v>-1.8E6</c:v>
                </c:pt>
                <c:pt idx="87">
                  <c:v>-1.8E6</c:v>
                </c:pt>
                <c:pt idx="88">
                  <c:v>-1.8E6</c:v>
                </c:pt>
                <c:pt idx="89">
                  <c:v>-1.8E6</c:v>
                </c:pt>
                <c:pt idx="90">
                  <c:v>-1.8E6</c:v>
                </c:pt>
                <c:pt idx="91">
                  <c:v>-1.8E6</c:v>
                </c:pt>
                <c:pt idx="92">
                  <c:v>-1.8E6</c:v>
                </c:pt>
                <c:pt idx="93">
                  <c:v>-1.8E6</c:v>
                </c:pt>
                <c:pt idx="94">
                  <c:v>-1.8E6</c:v>
                </c:pt>
                <c:pt idx="95">
                  <c:v>-1.8E6</c:v>
                </c:pt>
                <c:pt idx="96">
                  <c:v>-1.8E6</c:v>
                </c:pt>
                <c:pt idx="97">
                  <c:v>-1.8E6</c:v>
                </c:pt>
                <c:pt idx="98">
                  <c:v>-1.8E6</c:v>
                </c:pt>
                <c:pt idx="99">
                  <c:v>-1.8E6</c:v>
                </c:pt>
                <c:pt idx="100">
                  <c:v>-1.8E6</c:v>
                </c:pt>
                <c:pt idx="101">
                  <c:v>-1.8E6</c:v>
                </c:pt>
                <c:pt idx="102">
                  <c:v>-1.8E6</c:v>
                </c:pt>
                <c:pt idx="103">
                  <c:v>-1.8E6</c:v>
                </c:pt>
                <c:pt idx="104">
                  <c:v>-1.8E6</c:v>
                </c:pt>
                <c:pt idx="105">
                  <c:v>-1.8E6</c:v>
                </c:pt>
                <c:pt idx="106">
                  <c:v>-1.8E6</c:v>
                </c:pt>
                <c:pt idx="107">
                  <c:v>-1.8E6</c:v>
                </c:pt>
                <c:pt idx="108">
                  <c:v>-1.8E6</c:v>
                </c:pt>
                <c:pt idx="109">
                  <c:v>-1.8E6</c:v>
                </c:pt>
                <c:pt idx="110">
                  <c:v>-1.8E6</c:v>
                </c:pt>
                <c:pt idx="111">
                  <c:v>-1.8E6</c:v>
                </c:pt>
                <c:pt idx="112">
                  <c:v>-1.8E6</c:v>
                </c:pt>
                <c:pt idx="113">
                  <c:v>-1.8E6</c:v>
                </c:pt>
                <c:pt idx="114">
                  <c:v>-1.8E6</c:v>
                </c:pt>
                <c:pt idx="115">
                  <c:v>-1.8E6</c:v>
                </c:pt>
                <c:pt idx="116">
                  <c:v>-1.8E6</c:v>
                </c:pt>
                <c:pt idx="117">
                  <c:v>-1.8E6</c:v>
                </c:pt>
                <c:pt idx="118">
                  <c:v>-1.8E6</c:v>
                </c:pt>
                <c:pt idx="119">
                  <c:v>-1.8E6</c:v>
                </c:pt>
                <c:pt idx="120">
                  <c:v>-1.8E6</c:v>
                </c:pt>
                <c:pt idx="121">
                  <c:v>-1.8E6</c:v>
                </c:pt>
                <c:pt idx="122">
                  <c:v>-1.8E6</c:v>
                </c:pt>
                <c:pt idx="123">
                  <c:v>-1.8E6</c:v>
                </c:pt>
                <c:pt idx="124">
                  <c:v>-1.8E6</c:v>
                </c:pt>
                <c:pt idx="125">
                  <c:v>-1.8E6</c:v>
                </c:pt>
                <c:pt idx="126">
                  <c:v>-1.8E6</c:v>
                </c:pt>
                <c:pt idx="127">
                  <c:v>-1.8E6</c:v>
                </c:pt>
                <c:pt idx="128">
                  <c:v>-1.8E6</c:v>
                </c:pt>
                <c:pt idx="129">
                  <c:v>-1.8E6</c:v>
                </c:pt>
                <c:pt idx="130">
                  <c:v>-1.8E6</c:v>
                </c:pt>
                <c:pt idx="131">
                  <c:v>-1.8E6</c:v>
                </c:pt>
                <c:pt idx="132">
                  <c:v>-1.8E6</c:v>
                </c:pt>
                <c:pt idx="133">
                  <c:v>-1.8E6</c:v>
                </c:pt>
                <c:pt idx="134">
                  <c:v>-1.8E6</c:v>
                </c:pt>
                <c:pt idx="135">
                  <c:v>-1.8E6</c:v>
                </c:pt>
                <c:pt idx="136">
                  <c:v>-1.8E6</c:v>
                </c:pt>
                <c:pt idx="137">
                  <c:v>-1.8E6</c:v>
                </c:pt>
                <c:pt idx="138">
                  <c:v>-1.8E6</c:v>
                </c:pt>
                <c:pt idx="139">
                  <c:v>-1.8E6</c:v>
                </c:pt>
                <c:pt idx="140">
                  <c:v>-1.8E6</c:v>
                </c:pt>
                <c:pt idx="141">
                  <c:v>-1.8E6</c:v>
                </c:pt>
                <c:pt idx="142">
                  <c:v>-1.8E6</c:v>
                </c:pt>
                <c:pt idx="143">
                  <c:v>-1.8E6</c:v>
                </c:pt>
                <c:pt idx="144">
                  <c:v>-1.8E6</c:v>
                </c:pt>
                <c:pt idx="145">
                  <c:v>-1.8E6</c:v>
                </c:pt>
                <c:pt idx="146">
                  <c:v>-1.8E6</c:v>
                </c:pt>
                <c:pt idx="147">
                  <c:v>-1.8E6</c:v>
                </c:pt>
                <c:pt idx="148">
                  <c:v>-1.8E6</c:v>
                </c:pt>
                <c:pt idx="149">
                  <c:v>-1.8E6</c:v>
                </c:pt>
                <c:pt idx="150">
                  <c:v>-1.8E6</c:v>
                </c:pt>
                <c:pt idx="151">
                  <c:v>-1.8E6</c:v>
                </c:pt>
                <c:pt idx="152">
                  <c:v>-1.8E6</c:v>
                </c:pt>
                <c:pt idx="153">
                  <c:v>-1.8E6</c:v>
                </c:pt>
                <c:pt idx="154">
                  <c:v>-1.8E6</c:v>
                </c:pt>
                <c:pt idx="155">
                  <c:v>-1.8E6</c:v>
                </c:pt>
                <c:pt idx="156">
                  <c:v>-1.8E6</c:v>
                </c:pt>
                <c:pt idx="157">
                  <c:v>-1.8E6</c:v>
                </c:pt>
                <c:pt idx="158">
                  <c:v>-1.8E6</c:v>
                </c:pt>
                <c:pt idx="159">
                  <c:v>-1.8E6</c:v>
                </c:pt>
                <c:pt idx="160">
                  <c:v>-1.8E6</c:v>
                </c:pt>
                <c:pt idx="161">
                  <c:v>-1.8E6</c:v>
                </c:pt>
                <c:pt idx="162">
                  <c:v>-1.8E6</c:v>
                </c:pt>
                <c:pt idx="163">
                  <c:v>-1.8E6</c:v>
                </c:pt>
                <c:pt idx="164">
                  <c:v>-1.8E6</c:v>
                </c:pt>
                <c:pt idx="165">
                  <c:v>-1.8E6</c:v>
                </c:pt>
                <c:pt idx="166">
                  <c:v>-1.8E6</c:v>
                </c:pt>
                <c:pt idx="167">
                  <c:v>-1.8E6</c:v>
                </c:pt>
                <c:pt idx="168">
                  <c:v>-1.8E6</c:v>
                </c:pt>
                <c:pt idx="169">
                  <c:v>-1.8E6</c:v>
                </c:pt>
                <c:pt idx="170">
                  <c:v>-1.8E6</c:v>
                </c:pt>
                <c:pt idx="171">
                  <c:v>-1.8E6</c:v>
                </c:pt>
                <c:pt idx="172">
                  <c:v>-1.8E6</c:v>
                </c:pt>
                <c:pt idx="173">
                  <c:v>-1.8E6</c:v>
                </c:pt>
                <c:pt idx="174">
                  <c:v>-1.8E6</c:v>
                </c:pt>
                <c:pt idx="175">
                  <c:v>-1.8E6</c:v>
                </c:pt>
                <c:pt idx="176">
                  <c:v>-1.8E6</c:v>
                </c:pt>
                <c:pt idx="177">
                  <c:v>-1.8E6</c:v>
                </c:pt>
                <c:pt idx="178">
                  <c:v>-1.8E6</c:v>
                </c:pt>
                <c:pt idx="179">
                  <c:v>-1.8E6</c:v>
                </c:pt>
                <c:pt idx="180">
                  <c:v>-1.8E6</c:v>
                </c:pt>
                <c:pt idx="181">
                  <c:v>-1.8E6</c:v>
                </c:pt>
                <c:pt idx="182">
                  <c:v>-1.8E6</c:v>
                </c:pt>
                <c:pt idx="183">
                  <c:v>-1.8E6</c:v>
                </c:pt>
                <c:pt idx="184">
                  <c:v>-1.8E6</c:v>
                </c:pt>
                <c:pt idx="185">
                  <c:v>-1.8E6</c:v>
                </c:pt>
                <c:pt idx="186">
                  <c:v>-1.8E6</c:v>
                </c:pt>
                <c:pt idx="187">
                  <c:v>-1.8E6</c:v>
                </c:pt>
                <c:pt idx="188">
                  <c:v>-1.8E6</c:v>
                </c:pt>
                <c:pt idx="189">
                  <c:v>-1.8E6</c:v>
                </c:pt>
                <c:pt idx="190">
                  <c:v>-1.8E6</c:v>
                </c:pt>
                <c:pt idx="191">
                  <c:v>-1.8E6</c:v>
                </c:pt>
                <c:pt idx="192">
                  <c:v>-1.8E6</c:v>
                </c:pt>
                <c:pt idx="193">
                  <c:v>-1.8E6</c:v>
                </c:pt>
                <c:pt idx="194">
                  <c:v>-1.8E6</c:v>
                </c:pt>
                <c:pt idx="195">
                  <c:v>-1.8E6</c:v>
                </c:pt>
                <c:pt idx="196">
                  <c:v>-1.8E6</c:v>
                </c:pt>
                <c:pt idx="197">
                  <c:v>-1.8E6</c:v>
                </c:pt>
                <c:pt idx="198">
                  <c:v>-1.8E6</c:v>
                </c:pt>
                <c:pt idx="199">
                  <c:v>-1.8E6</c:v>
                </c:pt>
                <c:pt idx="200">
                  <c:v>-1.8E6</c:v>
                </c:pt>
                <c:pt idx="201">
                  <c:v>-1.8E6</c:v>
                </c:pt>
                <c:pt idx="202">
                  <c:v>-1.8E6</c:v>
                </c:pt>
                <c:pt idx="203">
                  <c:v>-1.8E6</c:v>
                </c:pt>
                <c:pt idx="204">
                  <c:v>-1.8E6</c:v>
                </c:pt>
                <c:pt idx="205">
                  <c:v>-1.8E6</c:v>
                </c:pt>
                <c:pt idx="206">
                  <c:v>-1.8E6</c:v>
                </c:pt>
                <c:pt idx="207">
                  <c:v>-1.8E6</c:v>
                </c:pt>
                <c:pt idx="208">
                  <c:v>-1.8E6</c:v>
                </c:pt>
                <c:pt idx="209">
                  <c:v>-1.8E6</c:v>
                </c:pt>
                <c:pt idx="210">
                  <c:v>-1.8E6</c:v>
                </c:pt>
                <c:pt idx="211">
                  <c:v>-1.8E6</c:v>
                </c:pt>
                <c:pt idx="212">
                  <c:v>-1.8E6</c:v>
                </c:pt>
                <c:pt idx="213">
                  <c:v>-1.8E6</c:v>
                </c:pt>
                <c:pt idx="214">
                  <c:v>-1.8E6</c:v>
                </c:pt>
                <c:pt idx="215">
                  <c:v>-1.8E6</c:v>
                </c:pt>
                <c:pt idx="216">
                  <c:v>-1.8E6</c:v>
                </c:pt>
                <c:pt idx="217">
                  <c:v>-1.8E6</c:v>
                </c:pt>
                <c:pt idx="218">
                  <c:v>-1.8E6</c:v>
                </c:pt>
                <c:pt idx="219">
                  <c:v>-1.8E6</c:v>
                </c:pt>
                <c:pt idx="220">
                  <c:v>-1.8E6</c:v>
                </c:pt>
                <c:pt idx="221">
                  <c:v>-1.8E6</c:v>
                </c:pt>
                <c:pt idx="222">
                  <c:v>-1.8E6</c:v>
                </c:pt>
                <c:pt idx="223">
                  <c:v>-1.8E6</c:v>
                </c:pt>
                <c:pt idx="224">
                  <c:v>-1.8E6</c:v>
                </c:pt>
                <c:pt idx="225">
                  <c:v>-1.8E6</c:v>
                </c:pt>
                <c:pt idx="226">
                  <c:v>-1.8E6</c:v>
                </c:pt>
                <c:pt idx="227">
                  <c:v>-1.8E6</c:v>
                </c:pt>
                <c:pt idx="228">
                  <c:v>-1.8E6</c:v>
                </c:pt>
                <c:pt idx="229">
                  <c:v>-1.8E6</c:v>
                </c:pt>
                <c:pt idx="230">
                  <c:v>-1.8E6</c:v>
                </c:pt>
                <c:pt idx="231">
                  <c:v>-1.8E6</c:v>
                </c:pt>
                <c:pt idx="232">
                  <c:v>-1.8E6</c:v>
                </c:pt>
                <c:pt idx="233">
                  <c:v>-1.8E6</c:v>
                </c:pt>
                <c:pt idx="234">
                  <c:v>-1.8E6</c:v>
                </c:pt>
                <c:pt idx="235">
                  <c:v>-1.8E6</c:v>
                </c:pt>
                <c:pt idx="236">
                  <c:v>-1.8E6</c:v>
                </c:pt>
                <c:pt idx="237">
                  <c:v>-1.8E6</c:v>
                </c:pt>
                <c:pt idx="238">
                  <c:v>-1.8E6</c:v>
                </c:pt>
                <c:pt idx="239">
                  <c:v>-1.8E6</c:v>
                </c:pt>
                <c:pt idx="240">
                  <c:v>-1.8E6</c:v>
                </c:pt>
                <c:pt idx="241">
                  <c:v>-1.8E6</c:v>
                </c:pt>
                <c:pt idx="242">
                  <c:v>-1.8E6</c:v>
                </c:pt>
              </c:numCache>
            </c:numRef>
          </c:val>
        </c:ser>
        <c:ser>
          <c:idx val="1"/>
          <c:order val="1"/>
          <c:tx>
            <c:strRef>
              <c:f>'Общие расходы на квартиру'!$T$23</c:f>
              <c:strCache>
                <c:ptCount val="1"/>
                <c:pt idx="0">
                  <c:v>Тело кредита</c:v>
                </c:pt>
              </c:strCache>
            </c:strRef>
          </c:tx>
          <c:spPr>
            <a:solidFill>
              <a:srgbClr val="00B0F0">
                <a:alpha val="30000"/>
              </a:srgbClr>
            </a:solidFill>
            <a:ln w="9525" cmpd="sng">
              <a:solidFill>
                <a:srgbClr val="00B0F0"/>
              </a:solidFill>
              <a:prstDash val="solid"/>
            </a:ln>
          </c:spPr>
          <c:cat>
            <c:numRef>
              <c:f>'Общие расходы на квартиру'!$A$24:$A$266</c:f>
              <c:numCache>
                <c:formatCode>General</c:formatCode>
                <c:ptCount val="243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  <c:pt idx="101">
                  <c:v>101.0</c:v>
                </c:pt>
                <c:pt idx="102">
                  <c:v>102.0</c:v>
                </c:pt>
                <c:pt idx="103">
                  <c:v>103.0</c:v>
                </c:pt>
                <c:pt idx="104">
                  <c:v>104.0</c:v>
                </c:pt>
                <c:pt idx="105">
                  <c:v>105.0</c:v>
                </c:pt>
                <c:pt idx="106">
                  <c:v>106.0</c:v>
                </c:pt>
                <c:pt idx="107">
                  <c:v>107.0</c:v>
                </c:pt>
                <c:pt idx="108">
                  <c:v>108.0</c:v>
                </c:pt>
                <c:pt idx="109">
                  <c:v>109.0</c:v>
                </c:pt>
                <c:pt idx="110">
                  <c:v>110.0</c:v>
                </c:pt>
                <c:pt idx="111">
                  <c:v>111.0</c:v>
                </c:pt>
                <c:pt idx="112">
                  <c:v>112.0</c:v>
                </c:pt>
                <c:pt idx="113">
                  <c:v>113.0</c:v>
                </c:pt>
                <c:pt idx="114">
                  <c:v>114.0</c:v>
                </c:pt>
                <c:pt idx="115">
                  <c:v>115.0</c:v>
                </c:pt>
                <c:pt idx="116">
                  <c:v>116.0</c:v>
                </c:pt>
                <c:pt idx="117">
                  <c:v>117.0</c:v>
                </c:pt>
                <c:pt idx="118">
                  <c:v>118.0</c:v>
                </c:pt>
                <c:pt idx="119">
                  <c:v>119.0</c:v>
                </c:pt>
                <c:pt idx="120">
                  <c:v>120.0</c:v>
                </c:pt>
                <c:pt idx="121">
                  <c:v>121.0</c:v>
                </c:pt>
                <c:pt idx="122">
                  <c:v>122.0</c:v>
                </c:pt>
                <c:pt idx="123">
                  <c:v>123.0</c:v>
                </c:pt>
                <c:pt idx="124">
                  <c:v>124.0</c:v>
                </c:pt>
                <c:pt idx="125">
                  <c:v>125.0</c:v>
                </c:pt>
                <c:pt idx="126">
                  <c:v>126.0</c:v>
                </c:pt>
                <c:pt idx="127">
                  <c:v>127.0</c:v>
                </c:pt>
                <c:pt idx="128">
                  <c:v>128.0</c:v>
                </c:pt>
                <c:pt idx="129">
                  <c:v>129.0</c:v>
                </c:pt>
                <c:pt idx="130">
                  <c:v>130.0</c:v>
                </c:pt>
                <c:pt idx="131">
                  <c:v>131.0</c:v>
                </c:pt>
                <c:pt idx="132">
                  <c:v>132.0</c:v>
                </c:pt>
                <c:pt idx="133">
                  <c:v>133.0</c:v>
                </c:pt>
                <c:pt idx="134">
                  <c:v>134.0</c:v>
                </c:pt>
                <c:pt idx="135">
                  <c:v>135.0</c:v>
                </c:pt>
                <c:pt idx="136">
                  <c:v>136.0</c:v>
                </c:pt>
                <c:pt idx="137">
                  <c:v>137.0</c:v>
                </c:pt>
                <c:pt idx="138">
                  <c:v>138.0</c:v>
                </c:pt>
                <c:pt idx="139">
                  <c:v>139.0</c:v>
                </c:pt>
                <c:pt idx="140">
                  <c:v>140.0</c:v>
                </c:pt>
                <c:pt idx="141">
                  <c:v>141.0</c:v>
                </c:pt>
                <c:pt idx="142">
                  <c:v>142.0</c:v>
                </c:pt>
                <c:pt idx="143">
                  <c:v>143.0</c:v>
                </c:pt>
                <c:pt idx="144">
                  <c:v>144.0</c:v>
                </c:pt>
                <c:pt idx="145">
                  <c:v>145.0</c:v>
                </c:pt>
                <c:pt idx="146">
                  <c:v>146.0</c:v>
                </c:pt>
                <c:pt idx="147">
                  <c:v>147.0</c:v>
                </c:pt>
                <c:pt idx="148">
                  <c:v>148.0</c:v>
                </c:pt>
                <c:pt idx="149">
                  <c:v>149.0</c:v>
                </c:pt>
                <c:pt idx="150">
                  <c:v>150.0</c:v>
                </c:pt>
                <c:pt idx="151">
                  <c:v>151.0</c:v>
                </c:pt>
                <c:pt idx="152">
                  <c:v>152.0</c:v>
                </c:pt>
                <c:pt idx="153">
                  <c:v>153.0</c:v>
                </c:pt>
                <c:pt idx="154">
                  <c:v>154.0</c:v>
                </c:pt>
                <c:pt idx="155">
                  <c:v>155.0</c:v>
                </c:pt>
                <c:pt idx="156">
                  <c:v>156.0</c:v>
                </c:pt>
                <c:pt idx="157">
                  <c:v>157.0</c:v>
                </c:pt>
                <c:pt idx="158">
                  <c:v>158.0</c:v>
                </c:pt>
                <c:pt idx="159">
                  <c:v>159.0</c:v>
                </c:pt>
                <c:pt idx="160">
                  <c:v>160.0</c:v>
                </c:pt>
                <c:pt idx="161">
                  <c:v>161.0</c:v>
                </c:pt>
                <c:pt idx="162">
                  <c:v>162.0</c:v>
                </c:pt>
                <c:pt idx="163">
                  <c:v>163.0</c:v>
                </c:pt>
                <c:pt idx="164">
                  <c:v>164.0</c:v>
                </c:pt>
                <c:pt idx="165">
                  <c:v>165.0</c:v>
                </c:pt>
                <c:pt idx="166">
                  <c:v>166.0</c:v>
                </c:pt>
                <c:pt idx="167">
                  <c:v>167.0</c:v>
                </c:pt>
                <c:pt idx="168">
                  <c:v>168.0</c:v>
                </c:pt>
                <c:pt idx="169">
                  <c:v>169.0</c:v>
                </c:pt>
                <c:pt idx="170">
                  <c:v>170.0</c:v>
                </c:pt>
                <c:pt idx="171">
                  <c:v>171.0</c:v>
                </c:pt>
                <c:pt idx="172">
                  <c:v>172.0</c:v>
                </c:pt>
                <c:pt idx="173">
                  <c:v>173.0</c:v>
                </c:pt>
                <c:pt idx="174">
                  <c:v>174.0</c:v>
                </c:pt>
                <c:pt idx="175">
                  <c:v>175.0</c:v>
                </c:pt>
                <c:pt idx="176">
                  <c:v>176.0</c:v>
                </c:pt>
                <c:pt idx="177">
                  <c:v>177.0</c:v>
                </c:pt>
                <c:pt idx="178">
                  <c:v>178.0</c:v>
                </c:pt>
                <c:pt idx="179">
                  <c:v>179.0</c:v>
                </c:pt>
                <c:pt idx="180">
                  <c:v>180.0</c:v>
                </c:pt>
                <c:pt idx="181">
                  <c:v>181.0</c:v>
                </c:pt>
                <c:pt idx="182">
                  <c:v>182.0</c:v>
                </c:pt>
                <c:pt idx="183">
                  <c:v>183.0</c:v>
                </c:pt>
                <c:pt idx="184">
                  <c:v>184.0</c:v>
                </c:pt>
                <c:pt idx="185">
                  <c:v>185.0</c:v>
                </c:pt>
                <c:pt idx="186">
                  <c:v>186.0</c:v>
                </c:pt>
                <c:pt idx="187">
                  <c:v>187.0</c:v>
                </c:pt>
                <c:pt idx="188">
                  <c:v>188.0</c:v>
                </c:pt>
                <c:pt idx="189">
                  <c:v>189.0</c:v>
                </c:pt>
                <c:pt idx="190">
                  <c:v>190.0</c:v>
                </c:pt>
                <c:pt idx="191">
                  <c:v>191.0</c:v>
                </c:pt>
                <c:pt idx="192">
                  <c:v>192.0</c:v>
                </c:pt>
                <c:pt idx="193">
                  <c:v>193.0</c:v>
                </c:pt>
                <c:pt idx="194">
                  <c:v>194.0</c:v>
                </c:pt>
                <c:pt idx="195">
                  <c:v>195.0</c:v>
                </c:pt>
                <c:pt idx="196">
                  <c:v>196.0</c:v>
                </c:pt>
                <c:pt idx="197">
                  <c:v>197.0</c:v>
                </c:pt>
                <c:pt idx="198">
                  <c:v>198.0</c:v>
                </c:pt>
                <c:pt idx="199">
                  <c:v>199.0</c:v>
                </c:pt>
                <c:pt idx="200">
                  <c:v>200.0</c:v>
                </c:pt>
                <c:pt idx="201">
                  <c:v>201.0</c:v>
                </c:pt>
                <c:pt idx="202">
                  <c:v>202.0</c:v>
                </c:pt>
                <c:pt idx="203">
                  <c:v>203.0</c:v>
                </c:pt>
                <c:pt idx="204">
                  <c:v>204.0</c:v>
                </c:pt>
                <c:pt idx="205">
                  <c:v>205.0</c:v>
                </c:pt>
                <c:pt idx="206">
                  <c:v>206.0</c:v>
                </c:pt>
                <c:pt idx="207">
                  <c:v>207.0</c:v>
                </c:pt>
                <c:pt idx="208">
                  <c:v>208.0</c:v>
                </c:pt>
                <c:pt idx="209">
                  <c:v>209.0</c:v>
                </c:pt>
                <c:pt idx="210">
                  <c:v>210.0</c:v>
                </c:pt>
                <c:pt idx="211">
                  <c:v>211.0</c:v>
                </c:pt>
                <c:pt idx="212">
                  <c:v>212.0</c:v>
                </c:pt>
                <c:pt idx="213">
                  <c:v>213.0</c:v>
                </c:pt>
                <c:pt idx="214">
                  <c:v>214.0</c:v>
                </c:pt>
                <c:pt idx="215">
                  <c:v>215.0</c:v>
                </c:pt>
                <c:pt idx="216">
                  <c:v>216.0</c:v>
                </c:pt>
                <c:pt idx="217">
                  <c:v>217.0</c:v>
                </c:pt>
                <c:pt idx="218">
                  <c:v>218.0</c:v>
                </c:pt>
                <c:pt idx="219">
                  <c:v>219.0</c:v>
                </c:pt>
                <c:pt idx="220">
                  <c:v>220.0</c:v>
                </c:pt>
                <c:pt idx="221">
                  <c:v>221.0</c:v>
                </c:pt>
                <c:pt idx="222">
                  <c:v>222.0</c:v>
                </c:pt>
                <c:pt idx="223">
                  <c:v>223.0</c:v>
                </c:pt>
                <c:pt idx="224">
                  <c:v>224.0</c:v>
                </c:pt>
                <c:pt idx="225">
                  <c:v>225.0</c:v>
                </c:pt>
                <c:pt idx="226">
                  <c:v>226.0</c:v>
                </c:pt>
                <c:pt idx="227">
                  <c:v>227.0</c:v>
                </c:pt>
                <c:pt idx="228">
                  <c:v>228.0</c:v>
                </c:pt>
                <c:pt idx="229">
                  <c:v>229.0</c:v>
                </c:pt>
                <c:pt idx="230">
                  <c:v>230.0</c:v>
                </c:pt>
                <c:pt idx="231">
                  <c:v>231.0</c:v>
                </c:pt>
                <c:pt idx="232">
                  <c:v>232.0</c:v>
                </c:pt>
                <c:pt idx="233">
                  <c:v>233.0</c:v>
                </c:pt>
                <c:pt idx="234">
                  <c:v>234.0</c:v>
                </c:pt>
                <c:pt idx="235">
                  <c:v>235.0</c:v>
                </c:pt>
                <c:pt idx="236">
                  <c:v>236.0</c:v>
                </c:pt>
                <c:pt idx="237">
                  <c:v>237.0</c:v>
                </c:pt>
                <c:pt idx="238">
                  <c:v>238.0</c:v>
                </c:pt>
                <c:pt idx="239">
                  <c:v>239.0</c:v>
                </c:pt>
                <c:pt idx="240">
                  <c:v>240.0</c:v>
                </c:pt>
                <c:pt idx="241">
                  <c:v>241.0</c:v>
                </c:pt>
                <c:pt idx="242">
                  <c:v>242.0</c:v>
                </c:pt>
              </c:numCache>
            </c:numRef>
          </c:cat>
          <c:val>
            <c:numRef>
              <c:f>'Общие расходы на квартиру'!$T$24:$T$266</c:f>
              <c:numCache>
                <c:formatCode>_-* #,##0.00\ [$₽-419]_-;\-* #,##0.00\ [$₽-419]_-;_-* "-"??\ [$₽-419]_-;_-@</c:formatCode>
                <c:ptCount val="243"/>
                <c:pt idx="0">
                  <c:v>0.0</c:v>
                </c:pt>
                <c:pt idx="1">
                  <c:v>-4073.86977222393</c:v>
                </c:pt>
                <c:pt idx="2">
                  <c:v>-8177.614589444166</c:v>
                </c:pt>
                <c:pt idx="3">
                  <c:v>-12311.45353532402</c:v>
                </c:pt>
                <c:pt idx="4">
                  <c:v>-16475.60730014033</c:v>
                </c:pt>
                <c:pt idx="5">
                  <c:v>-20670.29819256528</c:v>
                </c:pt>
                <c:pt idx="6">
                  <c:v>-24895.7501515347</c:v>
                </c:pt>
                <c:pt idx="7">
                  <c:v>-29152.18875820321</c:v>
                </c:pt>
                <c:pt idx="8">
                  <c:v>-33439.8412479873</c:v>
                </c:pt>
                <c:pt idx="9">
                  <c:v>-37758.93652269647</c:v>
                </c:pt>
                <c:pt idx="10">
                  <c:v>-42109.70516275351</c:v>
                </c:pt>
                <c:pt idx="11">
                  <c:v>-46492.3794395043</c:v>
                </c:pt>
                <c:pt idx="12">
                  <c:v>-50907.19332761793</c:v>
                </c:pt>
                <c:pt idx="13">
                  <c:v>-55354.38251757771</c:v>
                </c:pt>
                <c:pt idx="14">
                  <c:v>-59834.18442826388</c:v>
                </c:pt>
                <c:pt idx="15">
                  <c:v>-64346.8382196284</c:v>
                </c:pt>
                <c:pt idx="16">
                  <c:v>-68892.58480546295</c:v>
                </c:pt>
                <c:pt idx="17">
                  <c:v>-73471.66686626027</c:v>
                </c:pt>
                <c:pt idx="18">
                  <c:v>-78084.3288621701</c:v>
                </c:pt>
                <c:pt idx="19">
                  <c:v>-82730.81704604995</c:v>
                </c:pt>
                <c:pt idx="20">
                  <c:v>-87411.37947661158</c:v>
                </c:pt>
                <c:pt idx="21">
                  <c:v>-92126.26603166401</c:v>
                </c:pt>
                <c:pt idx="22">
                  <c:v>-96875.72842145347</c:v>
                </c:pt>
                <c:pt idx="23">
                  <c:v>-101660.0202021014</c:v>
                </c:pt>
                <c:pt idx="24">
                  <c:v>-106479.3967891407</c:v>
                </c:pt>
                <c:pt idx="25">
                  <c:v>-111334.1154711517</c:v>
                </c:pt>
                <c:pt idx="26">
                  <c:v>-116224.4354234974</c:v>
                </c:pt>
                <c:pt idx="27">
                  <c:v>-121150.6177221603</c:v>
                </c:pt>
                <c:pt idx="28">
                  <c:v>-126112.9253576801</c:v>
                </c:pt>
                <c:pt idx="29">
                  <c:v>-131111.6232491937</c:v>
                </c:pt>
                <c:pt idx="30">
                  <c:v>-136146.9782585783</c:v>
                </c:pt>
                <c:pt idx="31">
                  <c:v>-141219.2592046985</c:v>
                </c:pt>
                <c:pt idx="32">
                  <c:v>-146328.736877757</c:v>
                </c:pt>
                <c:pt idx="33">
                  <c:v>-151475.6840537511</c:v>
                </c:pt>
                <c:pt idx="34">
                  <c:v>-156660.3755090358</c:v>
                </c:pt>
                <c:pt idx="35">
                  <c:v>-161883.0880349927</c:v>
                </c:pt>
                <c:pt idx="36">
                  <c:v>-167144.1004528066</c:v>
                </c:pt>
                <c:pt idx="37">
                  <c:v>-172443.6936283511</c:v>
                </c:pt>
                <c:pt idx="38">
                  <c:v>-177782.1504871829</c:v>
                </c:pt>
                <c:pt idx="39">
                  <c:v>-183159.7560296462</c:v>
                </c:pt>
                <c:pt idx="40">
                  <c:v>-188576.7973460875</c:v>
                </c:pt>
                <c:pt idx="41">
                  <c:v>-194033.5636321827</c:v>
                </c:pt>
                <c:pt idx="42">
                  <c:v>-199530.346204376</c:v>
                </c:pt>
                <c:pt idx="43">
                  <c:v>-205067.438515432</c:v>
                </c:pt>
                <c:pt idx="44">
                  <c:v>-210645.1361701025</c:v>
                </c:pt>
                <c:pt idx="45">
                  <c:v>-216263.7369409071</c:v>
                </c:pt>
                <c:pt idx="46">
                  <c:v>-221923.5407840311</c:v>
                </c:pt>
                <c:pt idx="47">
                  <c:v>-227624.8498553379</c:v>
                </c:pt>
                <c:pt idx="48">
                  <c:v>-233367.9685265009</c:v>
                </c:pt>
                <c:pt idx="49">
                  <c:v>-239153.2034012525</c:v>
                </c:pt>
                <c:pt idx="50">
                  <c:v>-244980.8633317523</c:v>
                </c:pt>
                <c:pt idx="51">
                  <c:v>-250851.2594350758</c:v>
                </c:pt>
                <c:pt idx="52">
                  <c:v>-256764.7051098236</c:v>
                </c:pt>
                <c:pt idx="53">
                  <c:v>-262721.5160528529</c:v>
                </c:pt>
                <c:pt idx="54">
                  <c:v>-268722.0102761311</c:v>
                </c:pt>
                <c:pt idx="55">
                  <c:v>-274766.5081237133</c:v>
                </c:pt>
                <c:pt idx="56">
                  <c:v>-280855.3322888444</c:v>
                </c:pt>
                <c:pt idx="57">
                  <c:v>-286988.8078311866</c:v>
                </c:pt>
                <c:pt idx="58">
                  <c:v>-293167.2621941725</c:v>
                </c:pt>
                <c:pt idx="59">
                  <c:v>-299391.025222487</c:v>
                </c:pt>
                <c:pt idx="60">
                  <c:v>-305660.4291796758</c:v>
                </c:pt>
                <c:pt idx="61">
                  <c:v>-311975.8087658841</c:v>
                </c:pt>
                <c:pt idx="62">
                  <c:v>-318337.5011357245</c:v>
                </c:pt>
                <c:pt idx="63">
                  <c:v>-324745.845916277</c:v>
                </c:pt>
                <c:pt idx="64">
                  <c:v>-331201.1852252203</c:v>
                </c:pt>
                <c:pt idx="65">
                  <c:v>-337703.8636890958</c:v>
                </c:pt>
                <c:pt idx="66">
                  <c:v>-344254.2284617065</c:v>
                </c:pt>
                <c:pt idx="67">
                  <c:v>-350852.6292426496</c:v>
                </c:pt>
                <c:pt idx="68">
                  <c:v>-357499.4182959864</c:v>
                </c:pt>
                <c:pt idx="69">
                  <c:v>-364194.9504690475</c:v>
                </c:pt>
                <c:pt idx="70">
                  <c:v>-370939.5832113777</c:v>
                </c:pt>
                <c:pt idx="71">
                  <c:v>-377733.6765938185</c:v>
                </c:pt>
                <c:pt idx="72">
                  <c:v>-384577.5933277304</c:v>
                </c:pt>
                <c:pt idx="73">
                  <c:v>-391471.6987843577</c:v>
                </c:pt>
                <c:pt idx="74">
                  <c:v>-398416.3610143336</c:v>
                </c:pt>
                <c:pt idx="75">
                  <c:v>-405411.9507673293</c:v>
                </c:pt>
                <c:pt idx="76">
                  <c:v>-412458.8415118469</c:v>
                </c:pt>
                <c:pt idx="77">
                  <c:v>-419557.4094551578</c:v>
                </c:pt>
                <c:pt idx="78">
                  <c:v>-426708.0335633861</c:v>
                </c:pt>
                <c:pt idx="79">
                  <c:v>-433911.0955817415</c:v>
                </c:pt>
                <c:pt idx="80">
                  <c:v>-441166.9800548983</c:v>
                </c:pt>
                <c:pt idx="81">
                  <c:v>-448476.0743475248</c:v>
                </c:pt>
                <c:pt idx="82">
                  <c:v>-455838.768664964</c:v>
                </c:pt>
                <c:pt idx="83">
                  <c:v>-463255.4560740643</c:v>
                </c:pt>
                <c:pt idx="84">
                  <c:v>-470726.5325241647</c:v>
                </c:pt>
                <c:pt idx="85">
                  <c:v>-478252.3968682325</c:v>
                </c:pt>
                <c:pt idx="86">
                  <c:v>-485833.4508841568</c:v>
                </c:pt>
                <c:pt idx="87">
                  <c:v>-493470.0992961979</c:v>
                </c:pt>
                <c:pt idx="88">
                  <c:v>-501162.7497965939</c:v>
                </c:pt>
                <c:pt idx="89">
                  <c:v>-508911.8130673262</c:v>
                </c:pt>
                <c:pt idx="90">
                  <c:v>-516717.7028020439</c:v>
                </c:pt>
                <c:pt idx="91">
                  <c:v>-524580.8357281495</c:v>
                </c:pt>
                <c:pt idx="92">
                  <c:v>-532501.6316290465</c:v>
                </c:pt>
                <c:pt idx="93">
                  <c:v>-540480.5133665501</c:v>
                </c:pt>
                <c:pt idx="94">
                  <c:v>-548517.906903462</c:v>
                </c:pt>
                <c:pt idx="95">
                  <c:v>-556614.2413263113</c:v>
                </c:pt>
                <c:pt idx="96">
                  <c:v>-564769.9488682615</c:v>
                </c:pt>
                <c:pt idx="97">
                  <c:v>-572985.464932186</c:v>
                </c:pt>
                <c:pt idx="98">
                  <c:v>-581261.2281139127</c:v>
                </c:pt>
                <c:pt idx="99">
                  <c:v>-589597.6802256386</c:v>
                </c:pt>
                <c:pt idx="100">
                  <c:v>-597995.2663195173</c:v>
                </c:pt>
                <c:pt idx="101">
                  <c:v>-606454.4347114176</c:v>
                </c:pt>
                <c:pt idx="102">
                  <c:v>-614975.6370048586</c:v>
                </c:pt>
                <c:pt idx="103">
                  <c:v>-623559.328115118</c:v>
                </c:pt>
                <c:pt idx="104">
                  <c:v>-632205.9662935195</c:v>
                </c:pt>
                <c:pt idx="105">
                  <c:v>-640916.013151896</c:v>
                </c:pt>
                <c:pt idx="106">
                  <c:v>-649689.9336872338</c:v>
                </c:pt>
                <c:pt idx="107">
                  <c:v>-658528.1963064974</c:v>
                </c:pt>
                <c:pt idx="108">
                  <c:v>-667431.2728516357</c:v>
                </c:pt>
                <c:pt idx="109">
                  <c:v>-676399.6386247716</c:v>
                </c:pt>
                <c:pt idx="110">
                  <c:v>-685433.7724135772</c:v>
                </c:pt>
                <c:pt idx="111">
                  <c:v>-694534.156516834</c:v>
                </c:pt>
                <c:pt idx="112">
                  <c:v>-703701.2767701814</c:v>
                </c:pt>
                <c:pt idx="113">
                  <c:v>-712935.6225720533</c:v>
                </c:pt>
                <c:pt idx="114">
                  <c:v>-722237.6869098056</c:v>
                </c:pt>
                <c:pt idx="115">
                  <c:v>-731607.9663860348</c:v>
                </c:pt>
                <c:pt idx="116">
                  <c:v>-741046.9612450896</c:v>
                </c:pt>
                <c:pt idx="117">
                  <c:v>-750555.1753997776</c:v>
                </c:pt>
                <c:pt idx="118">
                  <c:v>-760133.1164582665</c:v>
                </c:pt>
                <c:pt idx="119">
                  <c:v>-769781.2957511843</c:v>
                </c:pt>
                <c:pt idx="120">
                  <c:v>-779500.228358917</c:v>
                </c:pt>
                <c:pt idx="121">
                  <c:v>-789290.4331391062</c:v>
                </c:pt>
                <c:pt idx="122">
                  <c:v>-799152.4327543502</c:v>
                </c:pt>
                <c:pt idx="123">
                  <c:v>-809086.753700106</c:v>
                </c:pt>
                <c:pt idx="124">
                  <c:v>-819093.9263327973</c:v>
                </c:pt>
                <c:pt idx="125">
                  <c:v>-829174.4848981285</c:v>
                </c:pt>
                <c:pt idx="126">
                  <c:v>-839328.9675596053</c:v>
                </c:pt>
                <c:pt idx="127">
                  <c:v>-849557.9164272664</c:v>
                </c:pt>
                <c:pt idx="128">
                  <c:v>-859861.8775866236</c:v>
                </c:pt>
                <c:pt idx="129">
                  <c:v>-870241.401127816</c:v>
                </c:pt>
                <c:pt idx="130">
                  <c:v>-880697.0411749774</c:v>
                </c:pt>
                <c:pt idx="131">
                  <c:v>-891229.3559158178</c:v>
                </c:pt>
                <c:pt idx="132">
                  <c:v>-901838.9076314245</c:v>
                </c:pt>
                <c:pt idx="133">
                  <c:v>-912526.2627262788</c:v>
                </c:pt>
                <c:pt idx="134">
                  <c:v>-923291.9917584955</c:v>
                </c:pt>
                <c:pt idx="135">
                  <c:v>-934136.6694702817</c:v>
                </c:pt>
                <c:pt idx="136">
                  <c:v>-945060.874818621</c:v>
                </c:pt>
                <c:pt idx="137">
                  <c:v>-956065.1910061814</c:v>
                </c:pt>
                <c:pt idx="138">
                  <c:v>-967150.2055124507</c:v>
                </c:pt>
                <c:pt idx="139">
                  <c:v>-978316.5101250992</c:v>
                </c:pt>
                <c:pt idx="140">
                  <c:v>-989564.7009715738</c:v>
                </c:pt>
                <c:pt idx="141">
                  <c:v>-1.00089537855092E6</c:v>
                </c:pt>
                <c:pt idx="142">
                  <c:v>-1.01230914776585E6</c:v>
                </c:pt>
                <c:pt idx="143">
                  <c:v>-1.02380661795503E6</c:v>
                </c:pt>
                <c:pt idx="144">
                  <c:v>-1.03538840292559E6</c:v>
                </c:pt>
                <c:pt idx="145">
                  <c:v>-1.04705512098593E6</c:v>
                </c:pt>
                <c:pt idx="146">
                  <c:v>-1.05880739497872E6</c:v>
                </c:pt>
                <c:pt idx="147">
                  <c:v>-1.07064585231412E6</c:v>
                </c:pt>
                <c:pt idx="148">
                  <c:v>-1.08257112500332E6</c:v>
                </c:pt>
                <c:pt idx="149">
                  <c:v>-1.09458384969223E6</c:v>
                </c:pt>
                <c:pt idx="150">
                  <c:v>-1.10668466769553E6</c:v>
                </c:pt>
                <c:pt idx="151">
                  <c:v>-1.11887422503086E6</c:v>
                </c:pt>
                <c:pt idx="152">
                  <c:v>-1.13115317245331E6</c:v>
                </c:pt>
                <c:pt idx="153">
                  <c:v>-1.14352216549019E6</c:v>
                </c:pt>
                <c:pt idx="154">
                  <c:v>-1.15598186447601E6</c:v>
                </c:pt>
                <c:pt idx="155">
                  <c:v>-1.16853293458772E6</c:v>
                </c:pt>
                <c:pt idx="156">
                  <c:v>-1.18117604588025E6</c:v>
                </c:pt>
                <c:pt idx="157">
                  <c:v>-1.19391187332227E6</c:v>
                </c:pt>
                <c:pt idx="158">
                  <c:v>-1.20674109683219E6</c:v>
                </c:pt>
                <c:pt idx="159">
                  <c:v>-1.21966440131451E6</c:v>
                </c:pt>
                <c:pt idx="160">
                  <c:v>-1.23268247669638E6</c:v>
                </c:pt>
                <c:pt idx="161">
                  <c:v>-1.24579601796437E6</c:v>
                </c:pt>
                <c:pt idx="162">
                  <c:v>-1.25900572520167E6</c:v>
                </c:pt>
                <c:pt idx="163">
                  <c:v>-1.27231230362537E6</c:v>
                </c:pt>
                <c:pt idx="164">
                  <c:v>-1.28571646362418E6</c:v>
                </c:pt>
                <c:pt idx="165">
                  <c:v>-1.29921892079632E6</c:v>
                </c:pt>
                <c:pt idx="166">
                  <c:v>-1.31282039598771E6</c:v>
                </c:pt>
                <c:pt idx="167">
                  <c:v>-1.32652161533052E6</c:v>
                </c:pt>
                <c:pt idx="168">
                  <c:v>-1.34032331028183E6</c:v>
                </c:pt>
                <c:pt idx="169">
                  <c:v>-1.35422621766279E6</c:v>
                </c:pt>
                <c:pt idx="170">
                  <c:v>-1.36823107969787E6</c:v>
                </c:pt>
                <c:pt idx="171">
                  <c:v>-1.38233864405455E6</c:v>
                </c:pt>
                <c:pt idx="172">
                  <c:v>-1.39654966388317E6</c:v>
                </c:pt>
                <c:pt idx="173">
                  <c:v>-1.4108648978572E6</c:v>
                </c:pt>
                <c:pt idx="174">
                  <c:v>-1.42528511021371E6</c:v>
                </c:pt>
                <c:pt idx="175">
                  <c:v>-1.43981107079417E6</c:v>
                </c:pt>
                <c:pt idx="176">
                  <c:v>-1.45444355508555E6</c:v>
                </c:pt>
                <c:pt idx="177">
                  <c:v>-1.46918334426174E6</c:v>
                </c:pt>
                <c:pt idx="178">
                  <c:v>-1.48403122522521E6</c:v>
                </c:pt>
                <c:pt idx="179">
                  <c:v>-1.49898799064909E6</c:v>
                </c:pt>
                <c:pt idx="180">
                  <c:v>-1.51405443901941E6</c:v>
                </c:pt>
                <c:pt idx="181">
                  <c:v>-1.52923137467777E6</c:v>
                </c:pt>
                <c:pt idx="182">
                  <c:v>-1.5445196078643E6</c:v>
                </c:pt>
                <c:pt idx="183">
                  <c:v>-1.55991995476086E6</c:v>
                </c:pt>
                <c:pt idx="184">
                  <c:v>-1.57543323753467E6</c:v>
                </c:pt>
                <c:pt idx="185">
                  <c:v>-1.59106028438215E6</c:v>
                </c:pt>
                <c:pt idx="186">
                  <c:v>-1.60680192957317E6</c:v>
                </c:pt>
                <c:pt idx="187">
                  <c:v>-1.6226590134956E6</c:v>
                </c:pt>
                <c:pt idx="188">
                  <c:v>-1.63863238270012E6</c:v>
                </c:pt>
                <c:pt idx="189">
                  <c:v>-1.65472288994548E6</c:v>
                </c:pt>
                <c:pt idx="190">
                  <c:v>-1.67093139424397E6</c:v>
                </c:pt>
                <c:pt idx="191">
                  <c:v>-1.68725876090732E6</c:v>
                </c:pt>
                <c:pt idx="192">
                  <c:v>-1.70370586159286E6</c:v>
                </c:pt>
                <c:pt idx="193">
                  <c:v>-1.7202735743501E6</c:v>
                </c:pt>
                <c:pt idx="194">
                  <c:v>-1.73696278366756E6</c:v>
                </c:pt>
                <c:pt idx="195">
                  <c:v>-1.75377438052001E6</c:v>
                </c:pt>
                <c:pt idx="196">
                  <c:v>-1.77070926241605E6</c:v>
                </c:pt>
                <c:pt idx="197">
                  <c:v>-1.78776833344599E6</c:v>
                </c:pt>
                <c:pt idx="198">
                  <c:v>-1.80495250433015E6</c:v>
                </c:pt>
                <c:pt idx="199">
                  <c:v>-1.82226269246746E6</c:v>
                </c:pt>
                <c:pt idx="200">
                  <c:v>-1.83969982198445E6</c:v>
                </c:pt>
                <c:pt idx="201">
                  <c:v>-1.85726482378456E6</c:v>
                </c:pt>
                <c:pt idx="202">
                  <c:v>-1.87495863559787E6</c:v>
                </c:pt>
                <c:pt idx="203">
                  <c:v>-1.89278220203114E6</c:v>
                </c:pt>
                <c:pt idx="204">
                  <c:v>-1.91073647461826E6</c:v>
                </c:pt>
                <c:pt idx="205">
                  <c:v>-1.92882241187102E6</c:v>
                </c:pt>
                <c:pt idx="206">
                  <c:v>-1.9470409793303E6</c:v>
                </c:pt>
                <c:pt idx="207">
                  <c:v>-1.96539314961761E6</c:v>
                </c:pt>
                <c:pt idx="208">
                  <c:v>-1.98387990248703E6</c:v>
                </c:pt>
                <c:pt idx="209">
                  <c:v>-2.00250222487749E6</c:v>
                </c:pt>
                <c:pt idx="210">
                  <c:v>-2.02126111096549E6</c:v>
                </c:pt>
                <c:pt idx="211">
                  <c:v>-2.04015756221812E6</c:v>
                </c:pt>
                <c:pt idx="212">
                  <c:v>-2.05919258744661E6</c:v>
                </c:pt>
                <c:pt idx="213">
                  <c:v>-2.07836720286011E6</c:v>
                </c:pt>
                <c:pt idx="214">
                  <c:v>-2.09768243211998E6</c:v>
                </c:pt>
                <c:pt idx="215">
                  <c:v>-2.11713930639442E6</c:v>
                </c:pt>
                <c:pt idx="216">
                  <c:v>-2.13673886441353E6</c:v>
                </c:pt>
                <c:pt idx="217">
                  <c:v>-2.15648215252479E6</c:v>
                </c:pt>
                <c:pt idx="218">
                  <c:v>-2.17637022474886E6</c:v>
                </c:pt>
                <c:pt idx="219">
                  <c:v>-2.19640414283591E6</c:v>
                </c:pt>
                <c:pt idx="220">
                  <c:v>-2.21658497632226E6</c:v>
                </c:pt>
                <c:pt idx="221">
                  <c:v>-2.23691380258752E6</c:v>
                </c:pt>
                <c:pt idx="222">
                  <c:v>-2.25739170691205E6</c:v>
                </c:pt>
                <c:pt idx="223">
                  <c:v>-2.27801978253496E6</c:v>
                </c:pt>
                <c:pt idx="224">
                  <c:v>-2.29879913071244E6</c:v>
                </c:pt>
                <c:pt idx="225">
                  <c:v>-2.31973086077656E6</c:v>
                </c:pt>
                <c:pt idx="226">
                  <c:v>-2.34081609019448E6</c:v>
                </c:pt>
                <c:pt idx="227">
                  <c:v>-2.36205594462813E6</c:v>
                </c:pt>
                <c:pt idx="228">
                  <c:v>-2.38345155799429E6</c:v>
                </c:pt>
                <c:pt idx="229">
                  <c:v>-2.40500407252514E6</c:v>
                </c:pt>
                <c:pt idx="230">
                  <c:v>-2.42671463882921E6</c:v>
                </c:pt>
                <c:pt idx="231">
                  <c:v>-2.44858441595285E6</c:v>
                </c:pt>
                <c:pt idx="232">
                  <c:v>-2.47061457144206E6</c:v>
                </c:pt>
                <c:pt idx="233">
                  <c:v>-2.49280628140486E6</c:v>
                </c:pt>
                <c:pt idx="234">
                  <c:v>-2.51516073057406E6</c:v>
                </c:pt>
                <c:pt idx="235">
                  <c:v>-2.53767911237049E6</c:v>
                </c:pt>
                <c:pt idx="236">
                  <c:v>-2.56036262896676E6</c:v>
                </c:pt>
                <c:pt idx="237">
                  <c:v>-2.58321249135141E6</c:v>
                </c:pt>
                <c:pt idx="238">
                  <c:v>-2.60622991939354E6</c:v>
                </c:pt>
                <c:pt idx="239">
                  <c:v>-2.62941614190799E6</c:v>
                </c:pt>
                <c:pt idx="240">
                  <c:v>-2.65277239672087E6</c:v>
                </c:pt>
                <c:pt idx="241">
                  <c:v>-2.67629993073571E6</c:v>
                </c:pt>
                <c:pt idx="242">
                  <c:v>-2.7E6</c:v>
                </c:pt>
              </c:numCache>
            </c:numRef>
          </c:val>
        </c:ser>
        <c:ser>
          <c:idx val="2"/>
          <c:order val="2"/>
          <c:tx>
            <c:strRef>
              <c:f>'Общие расходы на квартиру'!$U$23</c:f>
              <c:strCache>
                <c:ptCount val="1"/>
                <c:pt idx="0">
                  <c:v>Процент кредита</c:v>
                </c:pt>
              </c:strCache>
            </c:strRef>
          </c:tx>
          <c:spPr>
            <a:solidFill>
              <a:srgbClr val="00B050">
                <a:alpha val="30000"/>
              </a:srgbClr>
            </a:solidFill>
            <a:ln w="9525" cmpd="sng">
              <a:solidFill>
                <a:srgbClr val="00B050"/>
              </a:solidFill>
              <a:prstDash val="solid"/>
            </a:ln>
          </c:spPr>
          <c:cat>
            <c:numRef>
              <c:f>'Общие расходы на квартиру'!$A$24:$A$266</c:f>
              <c:numCache>
                <c:formatCode>General</c:formatCode>
                <c:ptCount val="243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  <c:pt idx="101">
                  <c:v>101.0</c:v>
                </c:pt>
                <c:pt idx="102">
                  <c:v>102.0</c:v>
                </c:pt>
                <c:pt idx="103">
                  <c:v>103.0</c:v>
                </c:pt>
                <c:pt idx="104">
                  <c:v>104.0</c:v>
                </c:pt>
                <c:pt idx="105">
                  <c:v>105.0</c:v>
                </c:pt>
                <c:pt idx="106">
                  <c:v>106.0</c:v>
                </c:pt>
                <c:pt idx="107">
                  <c:v>107.0</c:v>
                </c:pt>
                <c:pt idx="108">
                  <c:v>108.0</c:v>
                </c:pt>
                <c:pt idx="109">
                  <c:v>109.0</c:v>
                </c:pt>
                <c:pt idx="110">
                  <c:v>110.0</c:v>
                </c:pt>
                <c:pt idx="111">
                  <c:v>111.0</c:v>
                </c:pt>
                <c:pt idx="112">
                  <c:v>112.0</c:v>
                </c:pt>
                <c:pt idx="113">
                  <c:v>113.0</c:v>
                </c:pt>
                <c:pt idx="114">
                  <c:v>114.0</c:v>
                </c:pt>
                <c:pt idx="115">
                  <c:v>115.0</c:v>
                </c:pt>
                <c:pt idx="116">
                  <c:v>116.0</c:v>
                </c:pt>
                <c:pt idx="117">
                  <c:v>117.0</c:v>
                </c:pt>
                <c:pt idx="118">
                  <c:v>118.0</c:v>
                </c:pt>
                <c:pt idx="119">
                  <c:v>119.0</c:v>
                </c:pt>
                <c:pt idx="120">
                  <c:v>120.0</c:v>
                </c:pt>
                <c:pt idx="121">
                  <c:v>121.0</c:v>
                </c:pt>
                <c:pt idx="122">
                  <c:v>122.0</c:v>
                </c:pt>
                <c:pt idx="123">
                  <c:v>123.0</c:v>
                </c:pt>
                <c:pt idx="124">
                  <c:v>124.0</c:v>
                </c:pt>
                <c:pt idx="125">
                  <c:v>125.0</c:v>
                </c:pt>
                <c:pt idx="126">
                  <c:v>126.0</c:v>
                </c:pt>
                <c:pt idx="127">
                  <c:v>127.0</c:v>
                </c:pt>
                <c:pt idx="128">
                  <c:v>128.0</c:v>
                </c:pt>
                <c:pt idx="129">
                  <c:v>129.0</c:v>
                </c:pt>
                <c:pt idx="130">
                  <c:v>130.0</c:v>
                </c:pt>
                <c:pt idx="131">
                  <c:v>131.0</c:v>
                </c:pt>
                <c:pt idx="132">
                  <c:v>132.0</c:v>
                </c:pt>
                <c:pt idx="133">
                  <c:v>133.0</c:v>
                </c:pt>
                <c:pt idx="134">
                  <c:v>134.0</c:v>
                </c:pt>
                <c:pt idx="135">
                  <c:v>135.0</c:v>
                </c:pt>
                <c:pt idx="136">
                  <c:v>136.0</c:v>
                </c:pt>
                <c:pt idx="137">
                  <c:v>137.0</c:v>
                </c:pt>
                <c:pt idx="138">
                  <c:v>138.0</c:v>
                </c:pt>
                <c:pt idx="139">
                  <c:v>139.0</c:v>
                </c:pt>
                <c:pt idx="140">
                  <c:v>140.0</c:v>
                </c:pt>
                <c:pt idx="141">
                  <c:v>141.0</c:v>
                </c:pt>
                <c:pt idx="142">
                  <c:v>142.0</c:v>
                </c:pt>
                <c:pt idx="143">
                  <c:v>143.0</c:v>
                </c:pt>
                <c:pt idx="144">
                  <c:v>144.0</c:v>
                </c:pt>
                <c:pt idx="145">
                  <c:v>145.0</c:v>
                </c:pt>
                <c:pt idx="146">
                  <c:v>146.0</c:v>
                </c:pt>
                <c:pt idx="147">
                  <c:v>147.0</c:v>
                </c:pt>
                <c:pt idx="148">
                  <c:v>148.0</c:v>
                </c:pt>
                <c:pt idx="149">
                  <c:v>149.0</c:v>
                </c:pt>
                <c:pt idx="150">
                  <c:v>150.0</c:v>
                </c:pt>
                <c:pt idx="151">
                  <c:v>151.0</c:v>
                </c:pt>
                <c:pt idx="152">
                  <c:v>152.0</c:v>
                </c:pt>
                <c:pt idx="153">
                  <c:v>153.0</c:v>
                </c:pt>
                <c:pt idx="154">
                  <c:v>154.0</c:v>
                </c:pt>
                <c:pt idx="155">
                  <c:v>155.0</c:v>
                </c:pt>
                <c:pt idx="156">
                  <c:v>156.0</c:v>
                </c:pt>
                <c:pt idx="157">
                  <c:v>157.0</c:v>
                </c:pt>
                <c:pt idx="158">
                  <c:v>158.0</c:v>
                </c:pt>
                <c:pt idx="159">
                  <c:v>159.0</c:v>
                </c:pt>
                <c:pt idx="160">
                  <c:v>160.0</c:v>
                </c:pt>
                <c:pt idx="161">
                  <c:v>161.0</c:v>
                </c:pt>
                <c:pt idx="162">
                  <c:v>162.0</c:v>
                </c:pt>
                <c:pt idx="163">
                  <c:v>163.0</c:v>
                </c:pt>
                <c:pt idx="164">
                  <c:v>164.0</c:v>
                </c:pt>
                <c:pt idx="165">
                  <c:v>165.0</c:v>
                </c:pt>
                <c:pt idx="166">
                  <c:v>166.0</c:v>
                </c:pt>
                <c:pt idx="167">
                  <c:v>167.0</c:v>
                </c:pt>
                <c:pt idx="168">
                  <c:v>168.0</c:v>
                </c:pt>
                <c:pt idx="169">
                  <c:v>169.0</c:v>
                </c:pt>
                <c:pt idx="170">
                  <c:v>170.0</c:v>
                </c:pt>
                <c:pt idx="171">
                  <c:v>171.0</c:v>
                </c:pt>
                <c:pt idx="172">
                  <c:v>172.0</c:v>
                </c:pt>
                <c:pt idx="173">
                  <c:v>173.0</c:v>
                </c:pt>
                <c:pt idx="174">
                  <c:v>174.0</c:v>
                </c:pt>
                <c:pt idx="175">
                  <c:v>175.0</c:v>
                </c:pt>
                <c:pt idx="176">
                  <c:v>176.0</c:v>
                </c:pt>
                <c:pt idx="177">
                  <c:v>177.0</c:v>
                </c:pt>
                <c:pt idx="178">
                  <c:v>178.0</c:v>
                </c:pt>
                <c:pt idx="179">
                  <c:v>179.0</c:v>
                </c:pt>
                <c:pt idx="180">
                  <c:v>180.0</c:v>
                </c:pt>
                <c:pt idx="181">
                  <c:v>181.0</c:v>
                </c:pt>
                <c:pt idx="182">
                  <c:v>182.0</c:v>
                </c:pt>
                <c:pt idx="183">
                  <c:v>183.0</c:v>
                </c:pt>
                <c:pt idx="184">
                  <c:v>184.0</c:v>
                </c:pt>
                <c:pt idx="185">
                  <c:v>185.0</c:v>
                </c:pt>
                <c:pt idx="186">
                  <c:v>186.0</c:v>
                </c:pt>
                <c:pt idx="187">
                  <c:v>187.0</c:v>
                </c:pt>
                <c:pt idx="188">
                  <c:v>188.0</c:v>
                </c:pt>
                <c:pt idx="189">
                  <c:v>189.0</c:v>
                </c:pt>
                <c:pt idx="190">
                  <c:v>190.0</c:v>
                </c:pt>
                <c:pt idx="191">
                  <c:v>191.0</c:v>
                </c:pt>
                <c:pt idx="192">
                  <c:v>192.0</c:v>
                </c:pt>
                <c:pt idx="193">
                  <c:v>193.0</c:v>
                </c:pt>
                <c:pt idx="194">
                  <c:v>194.0</c:v>
                </c:pt>
                <c:pt idx="195">
                  <c:v>195.0</c:v>
                </c:pt>
                <c:pt idx="196">
                  <c:v>196.0</c:v>
                </c:pt>
                <c:pt idx="197">
                  <c:v>197.0</c:v>
                </c:pt>
                <c:pt idx="198">
                  <c:v>198.0</c:v>
                </c:pt>
                <c:pt idx="199">
                  <c:v>199.0</c:v>
                </c:pt>
                <c:pt idx="200">
                  <c:v>200.0</c:v>
                </c:pt>
                <c:pt idx="201">
                  <c:v>201.0</c:v>
                </c:pt>
                <c:pt idx="202">
                  <c:v>202.0</c:v>
                </c:pt>
                <c:pt idx="203">
                  <c:v>203.0</c:v>
                </c:pt>
                <c:pt idx="204">
                  <c:v>204.0</c:v>
                </c:pt>
                <c:pt idx="205">
                  <c:v>205.0</c:v>
                </c:pt>
                <c:pt idx="206">
                  <c:v>206.0</c:v>
                </c:pt>
                <c:pt idx="207">
                  <c:v>207.0</c:v>
                </c:pt>
                <c:pt idx="208">
                  <c:v>208.0</c:v>
                </c:pt>
                <c:pt idx="209">
                  <c:v>209.0</c:v>
                </c:pt>
                <c:pt idx="210">
                  <c:v>210.0</c:v>
                </c:pt>
                <c:pt idx="211">
                  <c:v>211.0</c:v>
                </c:pt>
                <c:pt idx="212">
                  <c:v>212.0</c:v>
                </c:pt>
                <c:pt idx="213">
                  <c:v>213.0</c:v>
                </c:pt>
                <c:pt idx="214">
                  <c:v>214.0</c:v>
                </c:pt>
                <c:pt idx="215">
                  <c:v>215.0</c:v>
                </c:pt>
                <c:pt idx="216">
                  <c:v>216.0</c:v>
                </c:pt>
                <c:pt idx="217">
                  <c:v>217.0</c:v>
                </c:pt>
                <c:pt idx="218">
                  <c:v>218.0</c:v>
                </c:pt>
                <c:pt idx="219">
                  <c:v>219.0</c:v>
                </c:pt>
                <c:pt idx="220">
                  <c:v>220.0</c:v>
                </c:pt>
                <c:pt idx="221">
                  <c:v>221.0</c:v>
                </c:pt>
                <c:pt idx="222">
                  <c:v>222.0</c:v>
                </c:pt>
                <c:pt idx="223">
                  <c:v>223.0</c:v>
                </c:pt>
                <c:pt idx="224">
                  <c:v>224.0</c:v>
                </c:pt>
                <c:pt idx="225">
                  <c:v>225.0</c:v>
                </c:pt>
                <c:pt idx="226">
                  <c:v>226.0</c:v>
                </c:pt>
                <c:pt idx="227">
                  <c:v>227.0</c:v>
                </c:pt>
                <c:pt idx="228">
                  <c:v>228.0</c:v>
                </c:pt>
                <c:pt idx="229">
                  <c:v>229.0</c:v>
                </c:pt>
                <c:pt idx="230">
                  <c:v>230.0</c:v>
                </c:pt>
                <c:pt idx="231">
                  <c:v>231.0</c:v>
                </c:pt>
                <c:pt idx="232">
                  <c:v>232.0</c:v>
                </c:pt>
                <c:pt idx="233">
                  <c:v>233.0</c:v>
                </c:pt>
                <c:pt idx="234">
                  <c:v>234.0</c:v>
                </c:pt>
                <c:pt idx="235">
                  <c:v>235.0</c:v>
                </c:pt>
                <c:pt idx="236">
                  <c:v>236.0</c:v>
                </c:pt>
                <c:pt idx="237">
                  <c:v>237.0</c:v>
                </c:pt>
                <c:pt idx="238">
                  <c:v>238.0</c:v>
                </c:pt>
                <c:pt idx="239">
                  <c:v>239.0</c:v>
                </c:pt>
                <c:pt idx="240">
                  <c:v>240.0</c:v>
                </c:pt>
                <c:pt idx="241">
                  <c:v>241.0</c:v>
                </c:pt>
                <c:pt idx="242">
                  <c:v>242.0</c:v>
                </c:pt>
              </c:numCache>
            </c:numRef>
          </c:cat>
          <c:val>
            <c:numRef>
              <c:f>'Общие расходы на квартиру'!$U$24:$U$266</c:f>
              <c:numCache>
                <c:formatCode>_-* #,##0.00\ [$₽-419]_-;\-* #,##0.00\ [$₽-419]_-;_-* "-"??\ [$₽-419]_-;_-@</c:formatCode>
                <c:ptCount val="243"/>
                <c:pt idx="0">
                  <c:v>0.0</c:v>
                </c:pt>
                <c:pt idx="1">
                  <c:v>-19800.0</c:v>
                </c:pt>
                <c:pt idx="2">
                  <c:v>-39570.12495500369</c:v>
                </c:pt>
                <c:pt idx="3">
                  <c:v>-59310.15578134777</c:v>
                </c:pt>
                <c:pt idx="4">
                  <c:v>-79019.8717887554</c:v>
                </c:pt>
                <c:pt idx="5">
                  <c:v>-98699.05066855436</c:v>
                </c:pt>
                <c:pt idx="6">
                  <c:v>-118347.4684818089</c:v>
                </c:pt>
                <c:pt idx="7">
                  <c:v>-137964.8996473643</c:v>
                </c:pt>
                <c:pt idx="8">
                  <c:v>-157551.1169298041</c:v>
                </c:pt>
                <c:pt idx="9">
                  <c:v>-177105.8914273189</c:v>
                </c:pt>
                <c:pt idx="10">
                  <c:v>-196628.9925594858</c:v>
                </c:pt>
                <c:pt idx="11">
                  <c:v>-216120.1880549589</c:v>
                </c:pt>
                <c:pt idx="12">
                  <c:v>-235579.2439390692</c:v>
                </c:pt>
                <c:pt idx="13">
                  <c:v>-255005.9245213334</c:v>
                </c:pt>
                <c:pt idx="14">
                  <c:v>-274399.9923828711</c:v>
                </c:pt>
                <c:pt idx="15">
                  <c:v>-293761.2083637306</c:v>
                </c:pt>
                <c:pt idx="16">
                  <c:v>-313089.33155012</c:v>
                </c:pt>
                <c:pt idx="17">
                  <c:v>-332384.1192615466</c:v>
                </c:pt>
                <c:pt idx="18">
                  <c:v>-351645.3270378607</c:v>
                </c:pt>
                <c:pt idx="19">
                  <c:v>-370872.7086262048</c:v>
                </c:pt>
                <c:pt idx="20">
                  <c:v>-390066.0159678671</c:v>
                </c:pt>
                <c:pt idx="21">
                  <c:v>-409224.9991850386</c:v>
                </c:pt>
                <c:pt idx="22">
                  <c:v>-428349.406567473</c:v>
                </c:pt>
                <c:pt idx="23">
                  <c:v>-447438.984559049</c:v>
                </c:pt>
                <c:pt idx="24">
                  <c:v>-466493.4777442337</c:v>
                </c:pt>
                <c:pt idx="25">
                  <c:v>-485512.6288344467</c:v>
                </c:pt>
                <c:pt idx="26">
                  <c:v>-504496.1786543249</c:v>
                </c:pt>
                <c:pt idx="27">
                  <c:v>-523443.8661278859</c:v>
                </c:pt>
                <c:pt idx="28">
                  <c:v>-542355.42826459</c:v>
                </c:pt>
                <c:pt idx="29">
                  <c:v>-561230.6001453004</c:v>
                </c:pt>
                <c:pt idx="30">
                  <c:v>-580069.1149081397</c:v>
                </c:pt>
                <c:pt idx="31">
                  <c:v>-598870.7037342434</c:v>
                </c:pt>
                <c:pt idx="32">
                  <c:v>-617635.095833409</c:v>
                </c:pt>
                <c:pt idx="33">
                  <c:v>-636362.0184296388</c:v>
                </c:pt>
                <c:pt idx="34">
                  <c:v>-655051.196746578</c:v>
                </c:pt>
                <c:pt idx="35">
                  <c:v>-673702.353992845</c:v>
                </c:pt>
                <c:pt idx="36">
                  <c:v>-692315.2113472552</c:v>
                </c:pt>
                <c:pt idx="37">
                  <c:v>-710889.4879439346</c:v>
                </c:pt>
                <c:pt idx="38">
                  <c:v>-729424.9008573266</c:v>
                </c:pt>
                <c:pt idx="39">
                  <c:v>-747921.1650870873</c:v>
                </c:pt>
                <c:pt idx="40">
                  <c:v>-766377.9935428699</c:v>
                </c:pt>
                <c:pt idx="41">
                  <c:v>-784795.0970289987</c:v>
                </c:pt>
                <c:pt idx="42">
                  <c:v>-803172.1842290293</c:v>
                </c:pt>
                <c:pt idx="43">
                  <c:v>-821508.9616901972</c:v>
                </c:pt>
                <c:pt idx="44">
                  <c:v>-839805.1338077507</c:v>
                </c:pt>
                <c:pt idx="45">
                  <c:v>-858060.4028091701</c:v>
                </c:pt>
                <c:pt idx="46">
                  <c:v>-876274.4687382701</c:v>
                </c:pt>
                <c:pt idx="47">
                  <c:v>-894447.0294391873</c:v>
                </c:pt>
                <c:pt idx="48">
                  <c:v>-912577.7805402481</c:v>
                </c:pt>
                <c:pt idx="49">
                  <c:v>-930666.4154377204</c:v>
                </c:pt>
                <c:pt idx="50">
                  <c:v>-948712.6252794446</c:v>
                </c:pt>
                <c:pt idx="51">
                  <c:v>-966716.0989483451</c:v>
                </c:pt>
                <c:pt idx="52">
                  <c:v>-984676.523045821</c:v>
                </c:pt>
                <c:pt idx="53">
                  <c:v>-1.00259358187502E6</c:v>
                </c:pt>
                <c:pt idx="54">
                  <c:v>-1.02046695742396E6</c:v>
                </c:pt>
                <c:pt idx="55">
                  <c:v>-1.0382963293486E6</c:v>
                </c:pt>
                <c:pt idx="56">
                  <c:v>-1.0560813749557E6</c:v>
                </c:pt>
                <c:pt idx="57">
                  <c:v>-1.07382176918558E6</c:v>
                </c:pt>
                <c:pt idx="58">
                  <c:v>-1.09151718459482E6</c:v>
                </c:pt>
                <c:pt idx="59">
                  <c:v>-1.10916729133872E6</c:v>
                </c:pt>
                <c:pt idx="60">
                  <c:v>-1.12677175715376E6</c:v>
                </c:pt>
                <c:pt idx="61">
                  <c:v>-1.14433024733978E6</c:v>
                </c:pt>
                <c:pt idx="62">
                  <c:v>-1.16184242474216E6</c:v>
                </c:pt>
                <c:pt idx="63">
                  <c:v>-1.17930794973383E6</c:v>
                </c:pt>
                <c:pt idx="64">
                  <c:v>-1.19672648019711E6</c:v>
                </c:pt>
                <c:pt idx="65">
                  <c:v>-1.21409767150546E6</c:v>
                </c:pt>
                <c:pt idx="66">
                  <c:v>-1.23142117650507E6</c:v>
                </c:pt>
                <c:pt idx="67">
                  <c:v>-1.24869664549635E6</c:v>
                </c:pt>
                <c:pt idx="68">
                  <c:v>-1.26592372621524E6</c:v>
                </c:pt>
                <c:pt idx="69">
                  <c:v>-1.2831020638144E6</c:v>
                </c:pt>
                <c:pt idx="70">
                  <c:v>-1.3002313008443E6</c:v>
                </c:pt>
                <c:pt idx="71">
                  <c:v>-1.31731107723408E6</c:v>
                </c:pt>
                <c:pt idx="72">
                  <c:v>-1.33434103027239E6</c:v>
                </c:pt>
                <c:pt idx="73">
                  <c:v>-1.35132079458799E6</c:v>
                </c:pt>
                <c:pt idx="74">
                  <c:v>-1.36825000213024E6</c:v>
                </c:pt>
                <c:pt idx="75">
                  <c:v>-1.38512828214947E6</c:v>
                </c:pt>
                <c:pt idx="76">
                  <c:v>-1.40195526117717E6</c:v>
                </c:pt>
                <c:pt idx="77">
                  <c:v>-1.41873056300608E6</c:v>
                </c:pt>
                <c:pt idx="78">
                  <c:v>-1.43545380867008E6</c:v>
                </c:pt>
                <c:pt idx="79">
                  <c:v>-1.45212461642395E6</c:v>
                </c:pt>
                <c:pt idx="80">
                  <c:v>-1.46874260172302E6</c:v>
                </c:pt>
                <c:pt idx="81">
                  <c:v>-1.48530737720261E6</c:v>
                </c:pt>
                <c:pt idx="82">
                  <c:v>-1.5018185526574E6</c:v>
                </c:pt>
                <c:pt idx="83">
                  <c:v>-1.51827573502052E6</c:v>
                </c:pt>
                <c:pt idx="84">
                  <c:v>-1.53467852834265E6</c:v>
                </c:pt>
                <c:pt idx="85">
                  <c:v>-1.5510265337708E6</c:v>
                </c:pt>
                <c:pt idx="86">
                  <c:v>-1.5673193495271E6</c:v>
                </c:pt>
                <c:pt idx="87">
                  <c:v>-1.58355657088728E6</c:v>
                </c:pt>
                <c:pt idx="88">
                  <c:v>-1.59973779015911E6</c:v>
                </c:pt>
                <c:pt idx="89">
                  <c:v>-1.6158625966606E6</c:v>
                </c:pt>
                <c:pt idx="90">
                  <c:v>-1.63193057669811E6</c:v>
                </c:pt>
                <c:pt idx="91">
                  <c:v>-1.64794131354423E6</c:v>
                </c:pt>
                <c:pt idx="92">
                  <c:v>-1.66389438741556E6</c:v>
                </c:pt>
                <c:pt idx="93">
                  <c:v>-1.67978937545028E6</c:v>
                </c:pt>
                <c:pt idx="94">
                  <c:v>-1.69562585168559E6</c:v>
                </c:pt>
                <c:pt idx="95">
                  <c:v>-1.71140338703496E6</c:v>
                </c:pt>
                <c:pt idx="96">
                  <c:v>-1.72712154926524E6</c:v>
                </c:pt>
                <c:pt idx="97">
                  <c:v>-1.74277990297353E6</c:v>
                </c:pt>
                <c:pt idx="98">
                  <c:v>-1.75837800956403E6</c:v>
                </c:pt>
                <c:pt idx="99">
                  <c:v>-1.77391542722453E6</c:v>
                </c:pt>
                <c:pt idx="100">
                  <c:v>-1.78939171090288E6</c:v>
                </c:pt>
                <c:pt idx="101">
                  <c:v>-1.8048064122832E6</c:v>
                </c:pt>
                <c:pt idx="102">
                  <c:v>-1.82015907976198E6</c:v>
                </c:pt>
                <c:pt idx="103">
                  <c:v>-1.83544925842395E6</c:v>
                </c:pt>
                <c:pt idx="104">
                  <c:v>-1.85067649001777E6</c:v>
                </c:pt>
                <c:pt idx="105">
                  <c:v>-1.86584031293162E6</c:v>
                </c:pt>
                <c:pt idx="106">
                  <c:v>-1.8809402621685E6</c:v>
                </c:pt>
                <c:pt idx="107">
                  <c:v>-1.89597586932146E6</c:v>
                </c:pt>
                <c:pt idx="108">
                  <c:v>-1.91094666254855E6</c:v>
                </c:pt>
                <c:pt idx="109">
                  <c:v>-1.92585216654764E6</c:v>
                </c:pt>
                <c:pt idx="110">
                  <c:v>-1.94069190253105E6</c:v>
                </c:pt>
                <c:pt idx="111">
                  <c:v>-1.95546538820002E6</c:v>
                </c:pt>
                <c:pt idx="112">
                  <c:v>-1.9701721377189E6</c:v>
                </c:pt>
                <c:pt idx="113">
                  <c:v>-1.98481166168925E6</c:v>
                </c:pt>
                <c:pt idx="114">
                  <c:v>-1.99938346712372E6</c:v>
                </c:pt>
                <c:pt idx="115">
                  <c:v>-2.01388705741972E6</c:v>
                </c:pt>
                <c:pt idx="116">
                  <c:v>-2.02832193233289E6</c:v>
                </c:pt>
                <c:pt idx="117">
                  <c:v>-2.04268758795042E6</c:v>
                </c:pt>
                <c:pt idx="118">
                  <c:v>-2.05698351666416E6</c:v>
                </c:pt>
                <c:pt idx="119">
                  <c:v>-2.07120920714346E6</c:v>
                </c:pt>
                <c:pt idx="120">
                  <c:v>-2.08536414430795E6</c:v>
                </c:pt>
                <c:pt idx="121">
                  <c:v>-2.09944780929999E6</c:v>
                </c:pt>
                <c:pt idx="122">
                  <c:v>-2.11345967945697E6</c:v>
                </c:pt>
                <c:pt idx="123">
                  <c:v>-2.12739922828344E6</c:v>
                </c:pt>
                <c:pt idx="124">
                  <c:v>-2.14126592542297E6</c:v>
                </c:pt>
                <c:pt idx="125">
                  <c:v>-2.15505923662986E6</c:v>
                </c:pt>
                <c:pt idx="126">
                  <c:v>-2.16877862374061E6</c:v>
                </c:pt>
                <c:pt idx="127">
                  <c:v>-2.18242354464517E6</c:v>
                </c:pt>
                <c:pt idx="128">
                  <c:v>-2.19599345325804E6</c:v>
                </c:pt>
                <c:pt idx="129">
                  <c:v>-2.20948779948907E6</c:v>
                </c:pt>
                <c:pt idx="130">
                  <c:v>-2.22290602921413E6</c:v>
                </c:pt>
                <c:pt idx="131">
                  <c:v>-2.23624758424552E6</c:v>
                </c:pt>
                <c:pt idx="132">
                  <c:v>-2.24951190230213E6</c:v>
                </c:pt>
                <c:pt idx="133">
                  <c:v>-2.2626984169795E6</c:v>
                </c:pt>
                <c:pt idx="134">
                  <c:v>-2.27580655771951E6</c:v>
                </c:pt>
                <c:pt idx="135">
                  <c:v>-2.28883574977995E6</c:v>
                </c:pt>
                <c:pt idx="136">
                  <c:v>-2.30178541420383E6</c:v>
                </c:pt>
                <c:pt idx="137">
                  <c:v>-2.3146549677885E6</c:v>
                </c:pt>
                <c:pt idx="138">
                  <c:v>-2.32744382305445E6</c:v>
                </c:pt>
                <c:pt idx="139">
                  <c:v>-2.34015138821403E6</c:v>
                </c:pt>
                <c:pt idx="140">
                  <c:v>-2.35277706713978E6</c:v>
                </c:pt>
                <c:pt idx="141">
                  <c:v>-2.36532025933265E6</c:v>
                </c:pt>
                <c:pt idx="142">
                  <c:v>-2.37778035988994E6</c:v>
                </c:pt>
                <c:pt idx="143">
                  <c:v>-2.39015675947299E6</c:v>
                </c:pt>
                <c:pt idx="144">
                  <c:v>-2.40244884427466E6</c:v>
                </c:pt>
                <c:pt idx="145">
                  <c:v>-2.41465599598654E6</c:v>
                </c:pt>
                <c:pt idx="146">
                  <c:v>-2.42677759176597E6</c:v>
                </c:pt>
                <c:pt idx="147">
                  <c:v>-2.4388130042028E6</c:v>
                </c:pt>
                <c:pt idx="148">
                  <c:v>-2.45076160128583E6</c:v>
                </c:pt>
                <c:pt idx="149">
                  <c:v>-2.46262274636914E6</c:v>
                </c:pt>
                <c:pt idx="150">
                  <c:v>-2.47439579813806E6</c:v>
                </c:pt>
                <c:pt idx="151">
                  <c:v>-2.48608011057496E6</c:v>
                </c:pt>
                <c:pt idx="152">
                  <c:v>-2.49767503292473E6</c:v>
                </c:pt>
                <c:pt idx="153">
                  <c:v>-2.50917990966007E6</c:v>
                </c:pt>
                <c:pt idx="154">
                  <c:v>-2.52059408044648E6</c:v>
                </c:pt>
                <c:pt idx="155">
                  <c:v>-2.53191688010699E6</c:v>
                </c:pt>
                <c:pt idx="156">
                  <c:v>-2.54314763858668E6</c:v>
                </c:pt>
                <c:pt idx="157">
                  <c:v>-2.55428568091689E6</c:v>
                </c:pt>
                <c:pt idx="158">
                  <c:v>-2.56533032717919E6</c:v>
                </c:pt>
                <c:pt idx="159">
                  <c:v>-2.57628089246909E6</c:v>
                </c:pt>
                <c:pt idx="160">
                  <c:v>-2.58713668685945E6</c:v>
                </c:pt>
                <c:pt idx="161">
                  <c:v>-2.59789701536368E6</c:v>
                </c:pt>
                <c:pt idx="162">
                  <c:v>-2.60856117789861E6</c:v>
                </c:pt>
                <c:pt idx="163">
                  <c:v>-2.61912846924713E6</c:v>
                </c:pt>
                <c:pt idx="164">
                  <c:v>-2.62959817902054E6</c:v>
                </c:pt>
                <c:pt idx="165">
                  <c:v>-2.63996959162063E6</c:v>
                </c:pt>
                <c:pt idx="166">
                  <c:v>-2.65024198620146E6</c:v>
                </c:pt>
                <c:pt idx="167">
                  <c:v>-2.66041463663088E6</c:v>
                </c:pt>
                <c:pt idx="168">
                  <c:v>-2.67048681145179E6</c:v>
                </c:pt>
                <c:pt idx="169">
                  <c:v>-2.68045777384306E6</c:v>
                </c:pt>
                <c:pt idx="170">
                  <c:v>-2.6903267815802E6</c:v>
                </c:pt>
                <c:pt idx="171">
                  <c:v>-2.70009308699575E6</c:v>
                </c:pt>
                <c:pt idx="172">
                  <c:v>-2.70975593693935E6</c:v>
                </c:pt>
                <c:pt idx="173">
                  <c:v>-2.71931457273754E6</c:v>
                </c:pt>
                <c:pt idx="174">
                  <c:v>-2.72876823015325E6</c:v>
                </c:pt>
                <c:pt idx="175">
                  <c:v>-2.73811613934502E6</c:v>
                </c:pt>
                <c:pt idx="176">
                  <c:v>-2.74735752482586E6</c:v>
                </c:pt>
                <c:pt idx="177">
                  <c:v>-2.7564916054219E6</c:v>
                </c:pt>
                <c:pt idx="178">
                  <c:v>-2.76551759423065E6</c:v>
                </c:pt>
                <c:pt idx="179">
                  <c:v>-2.77443469857899E6</c:v>
                </c:pt>
                <c:pt idx="180">
                  <c:v>-2.7832421199809E6</c:v>
                </c:pt>
                <c:pt idx="181">
                  <c:v>-2.79193905409476E6</c:v>
                </c:pt>
                <c:pt idx="182">
                  <c:v>-2.80052469068046E6</c:v>
                </c:pt>
                <c:pt idx="183">
                  <c:v>-2.80899821355612E6</c:v>
                </c:pt>
                <c:pt idx="184">
                  <c:v>-2.81735880055454E6</c:v>
                </c:pt>
                <c:pt idx="185">
                  <c:v>-2.82560562347928E6</c:v>
                </c:pt>
                <c:pt idx="186">
                  <c:v>-2.83373784806048E6</c:v>
                </c:pt>
                <c:pt idx="187">
                  <c:v>-2.84175463391028E6</c:v>
                </c:pt>
                <c:pt idx="188">
                  <c:v>-2.84965513447798E6</c:v>
                </c:pt>
                <c:pt idx="189">
                  <c:v>-2.85743849700484E6</c:v>
                </c:pt>
                <c:pt idx="190">
                  <c:v>-2.86510386247858E6</c:v>
                </c:pt>
                <c:pt idx="191">
                  <c:v>-2.87265036558745E6</c:v>
                </c:pt>
                <c:pt idx="192">
                  <c:v>-2.88007713467413E6</c:v>
                </c:pt>
                <c:pt idx="193">
                  <c:v>-2.88738329168912E6</c:v>
                </c:pt>
                <c:pt idx="194">
                  <c:v>-2.89456795214388E6</c:v>
                </c:pt>
                <c:pt idx="195">
                  <c:v>-2.90163022506366E6</c:v>
                </c:pt>
                <c:pt idx="196">
                  <c:v>-2.90856921293984E6</c:v>
                </c:pt>
                <c:pt idx="197">
                  <c:v>-2.91538401168212E6</c:v>
                </c:pt>
                <c:pt idx="198">
                  <c:v>-2.92207371057019E6</c:v>
                </c:pt>
                <c:pt idx="199">
                  <c:v>-2.9286373922051E6</c:v>
                </c:pt>
                <c:pt idx="200">
                  <c:v>-2.93507413246034E6</c:v>
                </c:pt>
                <c:pt idx="201">
                  <c:v>-2.94138300043245E6</c:v>
                </c:pt>
                <c:pt idx="202">
                  <c:v>-2.94756305839136E6</c:v>
                </c:pt>
                <c:pt idx="203">
                  <c:v>-2.95361336173031E6</c:v>
                </c:pt>
                <c:pt idx="204">
                  <c:v>-2.95953295891542E6</c:v>
                </c:pt>
                <c:pt idx="205">
                  <c:v>-2.96532089143488E6</c:v>
                </c:pt>
                <c:pt idx="206">
                  <c:v>-2.97097619374783E6</c:v>
                </c:pt>
                <c:pt idx="207">
                  <c:v>-2.97649789323274E6</c:v>
                </c:pt>
                <c:pt idx="208">
                  <c:v>-2.98188501013555E6</c:v>
                </c:pt>
                <c:pt idx="209">
                  <c:v>-2.98713655751731E6</c:v>
                </c:pt>
                <c:pt idx="210">
                  <c:v>-2.99225154120154E6</c:v>
                </c:pt>
                <c:pt idx="211">
                  <c:v>-2.99722895972113E6</c:v>
                </c:pt>
                <c:pt idx="212">
                  <c:v>-3.00206780426486E6</c:v>
                </c:pt>
                <c:pt idx="213">
                  <c:v>-3.00676705862358E6</c:v>
                </c:pt>
                <c:pt idx="214">
                  <c:v>-3.01132569913594E6</c:v>
                </c:pt>
                <c:pt idx="215">
                  <c:v>-3.01574269463373E6</c:v>
                </c:pt>
                <c:pt idx="216">
                  <c:v>-3.02001700638684E6</c:v>
                </c:pt>
                <c:pt idx="217">
                  <c:v>-3.02414758804781E6</c:v>
                </c:pt>
                <c:pt idx="218">
                  <c:v>-3.02813338559596E6</c:v>
                </c:pt>
                <c:pt idx="219">
                  <c:v>-3.03197333728113E6</c:v>
                </c:pt>
                <c:pt idx="220">
                  <c:v>-3.035666373567E6</c:v>
                </c:pt>
                <c:pt idx="221">
                  <c:v>-3.03921141707397E6</c:v>
                </c:pt>
                <c:pt idx="222">
                  <c:v>-3.04260738252166E6</c:v>
                </c:pt>
                <c:pt idx="223">
                  <c:v>-3.04585317667097E6</c:v>
                </c:pt>
                <c:pt idx="224">
                  <c:v>-3.04894769826572E6</c:v>
                </c:pt>
                <c:pt idx="225">
                  <c:v>-3.05188983797383E6</c:v>
                </c:pt>
                <c:pt idx="226">
                  <c:v>-3.05467847832813E6</c:v>
                </c:pt>
                <c:pt idx="227">
                  <c:v>-3.05731249366671E6</c:v>
                </c:pt>
                <c:pt idx="228">
                  <c:v>-3.05979075007277E6</c:v>
                </c:pt>
                <c:pt idx="229">
                  <c:v>-3.06211210531414E6</c:v>
                </c:pt>
                <c:pt idx="230">
                  <c:v>-3.06427540878229E6</c:v>
                </c:pt>
                <c:pt idx="231">
                  <c:v>-3.06627950143088E6</c:v>
                </c:pt>
                <c:pt idx="232">
                  <c:v>-3.06812321571389E6</c:v>
                </c:pt>
                <c:pt idx="233">
                  <c:v>-3.06980537552331E6</c:v>
                </c:pt>
                <c:pt idx="234">
                  <c:v>-3.07132479612634E6</c:v>
                </c:pt>
                <c:pt idx="235">
                  <c:v>-3.07268028410213E6</c:v>
                </c:pt>
                <c:pt idx="236">
                  <c:v>-3.07387063727808E6</c:v>
                </c:pt>
                <c:pt idx="237">
                  <c:v>-3.07489464466566E6</c:v>
                </c:pt>
                <c:pt idx="238">
                  <c:v>-3.07575108639575E6</c:v>
                </c:pt>
                <c:pt idx="239">
                  <c:v>-3.07643873365353E6</c:v>
                </c:pt>
                <c:pt idx="240">
                  <c:v>-3.07695634861287E6</c:v>
                </c:pt>
                <c:pt idx="241">
                  <c:v>-3.07730268437025E6</c:v>
                </c:pt>
                <c:pt idx="242">
                  <c:v>-3.07747648487819E6</c:v>
                </c:pt>
              </c:numCache>
            </c:numRef>
          </c:val>
        </c:ser>
        <c:ser>
          <c:idx val="3"/>
          <c:order val="3"/>
          <c:tx>
            <c:strRef>
              <c:f>'Общие расходы на квартиру'!$V$23</c:f>
              <c:strCache>
                <c:ptCount val="1"/>
                <c:pt idx="0">
                  <c:v>Страховка</c:v>
                </c:pt>
              </c:strCache>
            </c:strRef>
          </c:tx>
          <c:spPr>
            <a:solidFill>
              <a:srgbClr val="92D050">
                <a:alpha val="30000"/>
              </a:srgbClr>
            </a:solidFill>
            <a:ln w="9525" cmpd="sng">
              <a:solidFill>
                <a:srgbClr val="92D050"/>
              </a:solidFill>
              <a:prstDash val="solid"/>
            </a:ln>
          </c:spPr>
          <c:cat>
            <c:numRef>
              <c:f>'Общие расходы на квартиру'!$A$24:$A$266</c:f>
              <c:numCache>
                <c:formatCode>General</c:formatCode>
                <c:ptCount val="243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  <c:pt idx="101">
                  <c:v>101.0</c:v>
                </c:pt>
                <c:pt idx="102">
                  <c:v>102.0</c:v>
                </c:pt>
                <c:pt idx="103">
                  <c:v>103.0</c:v>
                </c:pt>
                <c:pt idx="104">
                  <c:v>104.0</c:v>
                </c:pt>
                <c:pt idx="105">
                  <c:v>105.0</c:v>
                </c:pt>
                <c:pt idx="106">
                  <c:v>106.0</c:v>
                </c:pt>
                <c:pt idx="107">
                  <c:v>107.0</c:v>
                </c:pt>
                <c:pt idx="108">
                  <c:v>108.0</c:v>
                </c:pt>
                <c:pt idx="109">
                  <c:v>109.0</c:v>
                </c:pt>
                <c:pt idx="110">
                  <c:v>110.0</c:v>
                </c:pt>
                <c:pt idx="111">
                  <c:v>111.0</c:v>
                </c:pt>
                <c:pt idx="112">
                  <c:v>112.0</c:v>
                </c:pt>
                <c:pt idx="113">
                  <c:v>113.0</c:v>
                </c:pt>
                <c:pt idx="114">
                  <c:v>114.0</c:v>
                </c:pt>
                <c:pt idx="115">
                  <c:v>115.0</c:v>
                </c:pt>
                <c:pt idx="116">
                  <c:v>116.0</c:v>
                </c:pt>
                <c:pt idx="117">
                  <c:v>117.0</c:v>
                </c:pt>
                <c:pt idx="118">
                  <c:v>118.0</c:v>
                </c:pt>
                <c:pt idx="119">
                  <c:v>119.0</c:v>
                </c:pt>
                <c:pt idx="120">
                  <c:v>120.0</c:v>
                </c:pt>
                <c:pt idx="121">
                  <c:v>121.0</c:v>
                </c:pt>
                <c:pt idx="122">
                  <c:v>122.0</c:v>
                </c:pt>
                <c:pt idx="123">
                  <c:v>123.0</c:v>
                </c:pt>
                <c:pt idx="124">
                  <c:v>124.0</c:v>
                </c:pt>
                <c:pt idx="125">
                  <c:v>125.0</c:v>
                </c:pt>
                <c:pt idx="126">
                  <c:v>126.0</c:v>
                </c:pt>
                <c:pt idx="127">
                  <c:v>127.0</c:v>
                </c:pt>
                <c:pt idx="128">
                  <c:v>128.0</c:v>
                </c:pt>
                <c:pt idx="129">
                  <c:v>129.0</c:v>
                </c:pt>
                <c:pt idx="130">
                  <c:v>130.0</c:v>
                </c:pt>
                <c:pt idx="131">
                  <c:v>131.0</c:v>
                </c:pt>
                <c:pt idx="132">
                  <c:v>132.0</c:v>
                </c:pt>
                <c:pt idx="133">
                  <c:v>133.0</c:v>
                </c:pt>
                <c:pt idx="134">
                  <c:v>134.0</c:v>
                </c:pt>
                <c:pt idx="135">
                  <c:v>135.0</c:v>
                </c:pt>
                <c:pt idx="136">
                  <c:v>136.0</c:v>
                </c:pt>
                <c:pt idx="137">
                  <c:v>137.0</c:v>
                </c:pt>
                <c:pt idx="138">
                  <c:v>138.0</c:v>
                </c:pt>
                <c:pt idx="139">
                  <c:v>139.0</c:v>
                </c:pt>
                <c:pt idx="140">
                  <c:v>140.0</c:v>
                </c:pt>
                <c:pt idx="141">
                  <c:v>141.0</c:v>
                </c:pt>
                <c:pt idx="142">
                  <c:v>142.0</c:v>
                </c:pt>
                <c:pt idx="143">
                  <c:v>143.0</c:v>
                </c:pt>
                <c:pt idx="144">
                  <c:v>144.0</c:v>
                </c:pt>
                <c:pt idx="145">
                  <c:v>145.0</c:v>
                </c:pt>
                <c:pt idx="146">
                  <c:v>146.0</c:v>
                </c:pt>
                <c:pt idx="147">
                  <c:v>147.0</c:v>
                </c:pt>
                <c:pt idx="148">
                  <c:v>148.0</c:v>
                </c:pt>
                <c:pt idx="149">
                  <c:v>149.0</c:v>
                </c:pt>
                <c:pt idx="150">
                  <c:v>150.0</c:v>
                </c:pt>
                <c:pt idx="151">
                  <c:v>151.0</c:v>
                </c:pt>
                <c:pt idx="152">
                  <c:v>152.0</c:v>
                </c:pt>
                <c:pt idx="153">
                  <c:v>153.0</c:v>
                </c:pt>
                <c:pt idx="154">
                  <c:v>154.0</c:v>
                </c:pt>
                <c:pt idx="155">
                  <c:v>155.0</c:v>
                </c:pt>
                <c:pt idx="156">
                  <c:v>156.0</c:v>
                </c:pt>
                <c:pt idx="157">
                  <c:v>157.0</c:v>
                </c:pt>
                <c:pt idx="158">
                  <c:v>158.0</c:v>
                </c:pt>
                <c:pt idx="159">
                  <c:v>159.0</c:v>
                </c:pt>
                <c:pt idx="160">
                  <c:v>160.0</c:v>
                </c:pt>
                <c:pt idx="161">
                  <c:v>161.0</c:v>
                </c:pt>
                <c:pt idx="162">
                  <c:v>162.0</c:v>
                </c:pt>
                <c:pt idx="163">
                  <c:v>163.0</c:v>
                </c:pt>
                <c:pt idx="164">
                  <c:v>164.0</c:v>
                </c:pt>
                <c:pt idx="165">
                  <c:v>165.0</c:v>
                </c:pt>
                <c:pt idx="166">
                  <c:v>166.0</c:v>
                </c:pt>
                <c:pt idx="167">
                  <c:v>167.0</c:v>
                </c:pt>
                <c:pt idx="168">
                  <c:v>168.0</c:v>
                </c:pt>
                <c:pt idx="169">
                  <c:v>169.0</c:v>
                </c:pt>
                <c:pt idx="170">
                  <c:v>170.0</c:v>
                </c:pt>
                <c:pt idx="171">
                  <c:v>171.0</c:v>
                </c:pt>
                <c:pt idx="172">
                  <c:v>172.0</c:v>
                </c:pt>
                <c:pt idx="173">
                  <c:v>173.0</c:v>
                </c:pt>
                <c:pt idx="174">
                  <c:v>174.0</c:v>
                </c:pt>
                <c:pt idx="175">
                  <c:v>175.0</c:v>
                </c:pt>
                <c:pt idx="176">
                  <c:v>176.0</c:v>
                </c:pt>
                <c:pt idx="177">
                  <c:v>177.0</c:v>
                </c:pt>
                <c:pt idx="178">
                  <c:v>178.0</c:v>
                </c:pt>
                <c:pt idx="179">
                  <c:v>179.0</c:v>
                </c:pt>
                <c:pt idx="180">
                  <c:v>180.0</c:v>
                </c:pt>
                <c:pt idx="181">
                  <c:v>181.0</c:v>
                </c:pt>
                <c:pt idx="182">
                  <c:v>182.0</c:v>
                </c:pt>
                <c:pt idx="183">
                  <c:v>183.0</c:v>
                </c:pt>
                <c:pt idx="184">
                  <c:v>184.0</c:v>
                </c:pt>
                <c:pt idx="185">
                  <c:v>185.0</c:v>
                </c:pt>
                <c:pt idx="186">
                  <c:v>186.0</c:v>
                </c:pt>
                <c:pt idx="187">
                  <c:v>187.0</c:v>
                </c:pt>
                <c:pt idx="188">
                  <c:v>188.0</c:v>
                </c:pt>
                <c:pt idx="189">
                  <c:v>189.0</c:v>
                </c:pt>
                <c:pt idx="190">
                  <c:v>190.0</c:v>
                </c:pt>
                <c:pt idx="191">
                  <c:v>191.0</c:v>
                </c:pt>
                <c:pt idx="192">
                  <c:v>192.0</c:v>
                </c:pt>
                <c:pt idx="193">
                  <c:v>193.0</c:v>
                </c:pt>
                <c:pt idx="194">
                  <c:v>194.0</c:v>
                </c:pt>
                <c:pt idx="195">
                  <c:v>195.0</c:v>
                </c:pt>
                <c:pt idx="196">
                  <c:v>196.0</c:v>
                </c:pt>
                <c:pt idx="197">
                  <c:v>197.0</c:v>
                </c:pt>
                <c:pt idx="198">
                  <c:v>198.0</c:v>
                </c:pt>
                <c:pt idx="199">
                  <c:v>199.0</c:v>
                </c:pt>
                <c:pt idx="200">
                  <c:v>200.0</c:v>
                </c:pt>
                <c:pt idx="201">
                  <c:v>201.0</c:v>
                </c:pt>
                <c:pt idx="202">
                  <c:v>202.0</c:v>
                </c:pt>
                <c:pt idx="203">
                  <c:v>203.0</c:v>
                </c:pt>
                <c:pt idx="204">
                  <c:v>204.0</c:v>
                </c:pt>
                <c:pt idx="205">
                  <c:v>205.0</c:v>
                </c:pt>
                <c:pt idx="206">
                  <c:v>206.0</c:v>
                </c:pt>
                <c:pt idx="207">
                  <c:v>207.0</c:v>
                </c:pt>
                <c:pt idx="208">
                  <c:v>208.0</c:v>
                </c:pt>
                <c:pt idx="209">
                  <c:v>209.0</c:v>
                </c:pt>
                <c:pt idx="210">
                  <c:v>210.0</c:v>
                </c:pt>
                <c:pt idx="211">
                  <c:v>211.0</c:v>
                </c:pt>
                <c:pt idx="212">
                  <c:v>212.0</c:v>
                </c:pt>
                <c:pt idx="213">
                  <c:v>213.0</c:v>
                </c:pt>
                <c:pt idx="214">
                  <c:v>214.0</c:v>
                </c:pt>
                <c:pt idx="215">
                  <c:v>215.0</c:v>
                </c:pt>
                <c:pt idx="216">
                  <c:v>216.0</c:v>
                </c:pt>
                <c:pt idx="217">
                  <c:v>217.0</c:v>
                </c:pt>
                <c:pt idx="218">
                  <c:v>218.0</c:v>
                </c:pt>
                <c:pt idx="219">
                  <c:v>219.0</c:v>
                </c:pt>
                <c:pt idx="220">
                  <c:v>220.0</c:v>
                </c:pt>
                <c:pt idx="221">
                  <c:v>221.0</c:v>
                </c:pt>
                <c:pt idx="222">
                  <c:v>222.0</c:v>
                </c:pt>
                <c:pt idx="223">
                  <c:v>223.0</c:v>
                </c:pt>
                <c:pt idx="224">
                  <c:v>224.0</c:v>
                </c:pt>
                <c:pt idx="225">
                  <c:v>225.0</c:v>
                </c:pt>
                <c:pt idx="226">
                  <c:v>226.0</c:v>
                </c:pt>
                <c:pt idx="227">
                  <c:v>227.0</c:v>
                </c:pt>
                <c:pt idx="228">
                  <c:v>228.0</c:v>
                </c:pt>
                <c:pt idx="229">
                  <c:v>229.0</c:v>
                </c:pt>
                <c:pt idx="230">
                  <c:v>230.0</c:v>
                </c:pt>
                <c:pt idx="231">
                  <c:v>231.0</c:v>
                </c:pt>
                <c:pt idx="232">
                  <c:v>232.0</c:v>
                </c:pt>
                <c:pt idx="233">
                  <c:v>233.0</c:v>
                </c:pt>
                <c:pt idx="234">
                  <c:v>234.0</c:v>
                </c:pt>
                <c:pt idx="235">
                  <c:v>235.0</c:v>
                </c:pt>
                <c:pt idx="236">
                  <c:v>236.0</c:v>
                </c:pt>
                <c:pt idx="237">
                  <c:v>237.0</c:v>
                </c:pt>
                <c:pt idx="238">
                  <c:v>238.0</c:v>
                </c:pt>
                <c:pt idx="239">
                  <c:v>239.0</c:v>
                </c:pt>
                <c:pt idx="240">
                  <c:v>240.0</c:v>
                </c:pt>
                <c:pt idx="241">
                  <c:v>241.0</c:v>
                </c:pt>
                <c:pt idx="242">
                  <c:v>242.0</c:v>
                </c:pt>
              </c:numCache>
            </c:numRef>
          </c:cat>
          <c:val>
            <c:numRef>
              <c:f>'Общие расходы на квартиру'!$V$24:$V$266</c:f>
              <c:numCache>
                <c:formatCode>_-* #,##0.00\ [$₽-419]_-;\-* #,##0.00\ [$₽-419]_-;_-* "-"??\ [$₽-419]_-;_-@</c:formatCode>
                <c:ptCount val="243"/>
                <c:pt idx="0">
                  <c:v>-27442.8</c:v>
                </c:pt>
                <c:pt idx="1">
                  <c:v>-27442.8</c:v>
                </c:pt>
                <c:pt idx="2">
                  <c:v>-27442.8</c:v>
                </c:pt>
                <c:pt idx="3">
                  <c:v>-27442.8</c:v>
                </c:pt>
                <c:pt idx="4">
                  <c:v>-27442.8</c:v>
                </c:pt>
                <c:pt idx="5">
                  <c:v>-27442.8</c:v>
                </c:pt>
                <c:pt idx="6">
                  <c:v>-27442.8</c:v>
                </c:pt>
                <c:pt idx="7">
                  <c:v>-27442.8</c:v>
                </c:pt>
                <c:pt idx="8">
                  <c:v>-27442.8</c:v>
                </c:pt>
                <c:pt idx="9">
                  <c:v>-27442.8</c:v>
                </c:pt>
                <c:pt idx="10">
                  <c:v>-27442.8</c:v>
                </c:pt>
                <c:pt idx="11">
                  <c:v>-27442.8</c:v>
                </c:pt>
                <c:pt idx="12">
                  <c:v>-54572.15943313186</c:v>
                </c:pt>
                <c:pt idx="13">
                  <c:v>-54572.15943313186</c:v>
                </c:pt>
                <c:pt idx="14">
                  <c:v>-54572.15943313186</c:v>
                </c:pt>
                <c:pt idx="15">
                  <c:v>-54572.15943313186</c:v>
                </c:pt>
                <c:pt idx="16">
                  <c:v>-54572.15943313186</c:v>
                </c:pt>
                <c:pt idx="17">
                  <c:v>-54572.15943313186</c:v>
                </c:pt>
                <c:pt idx="18">
                  <c:v>-54572.15943313186</c:v>
                </c:pt>
                <c:pt idx="19">
                  <c:v>-54572.15943313186</c:v>
                </c:pt>
                <c:pt idx="20">
                  <c:v>-54572.15943313186</c:v>
                </c:pt>
                <c:pt idx="21">
                  <c:v>-54572.15943313186</c:v>
                </c:pt>
                <c:pt idx="22">
                  <c:v>-54572.15943313186</c:v>
                </c:pt>
                <c:pt idx="23">
                  <c:v>-54572.15943313186</c:v>
                </c:pt>
                <c:pt idx="24">
                  <c:v>-81246.51883715556</c:v>
                </c:pt>
                <c:pt idx="25">
                  <c:v>-81246.51883715556</c:v>
                </c:pt>
                <c:pt idx="26">
                  <c:v>-81246.51883715556</c:v>
                </c:pt>
                <c:pt idx="27">
                  <c:v>-81246.51883715556</c:v>
                </c:pt>
                <c:pt idx="28">
                  <c:v>-81246.51883715556</c:v>
                </c:pt>
                <c:pt idx="29">
                  <c:v>-81246.51883715556</c:v>
                </c:pt>
                <c:pt idx="30">
                  <c:v>-81246.51883715556</c:v>
                </c:pt>
                <c:pt idx="31">
                  <c:v>-81246.51883715556</c:v>
                </c:pt>
                <c:pt idx="32">
                  <c:v>-81246.51883715556</c:v>
                </c:pt>
                <c:pt idx="33">
                  <c:v>-81246.51883715556</c:v>
                </c:pt>
                <c:pt idx="34">
                  <c:v>-81246.51883715556</c:v>
                </c:pt>
                <c:pt idx="35">
                  <c:v>-81246.51883715556</c:v>
                </c:pt>
                <c:pt idx="36">
                  <c:v>-100944.5391679341</c:v>
                </c:pt>
                <c:pt idx="37">
                  <c:v>-100944.5391679341</c:v>
                </c:pt>
                <c:pt idx="38">
                  <c:v>-100944.5391679341</c:v>
                </c:pt>
                <c:pt idx="39">
                  <c:v>-100944.5391679341</c:v>
                </c:pt>
                <c:pt idx="40">
                  <c:v>-100944.5391679341</c:v>
                </c:pt>
                <c:pt idx="41">
                  <c:v>-100944.5391679341</c:v>
                </c:pt>
                <c:pt idx="42">
                  <c:v>-100944.5391679341</c:v>
                </c:pt>
                <c:pt idx="43">
                  <c:v>-100944.5391679341</c:v>
                </c:pt>
                <c:pt idx="44">
                  <c:v>-100944.5391679341</c:v>
                </c:pt>
                <c:pt idx="45">
                  <c:v>-100944.5391679341</c:v>
                </c:pt>
                <c:pt idx="46">
                  <c:v>-100944.5391679341</c:v>
                </c:pt>
                <c:pt idx="47">
                  <c:v>-100944.5391679341</c:v>
                </c:pt>
                <c:pt idx="48">
                  <c:v>-120263.2012384345</c:v>
                </c:pt>
                <c:pt idx="49">
                  <c:v>-120263.2012384345</c:v>
                </c:pt>
                <c:pt idx="50">
                  <c:v>-120263.2012384345</c:v>
                </c:pt>
                <c:pt idx="51">
                  <c:v>-120263.2012384345</c:v>
                </c:pt>
                <c:pt idx="52">
                  <c:v>-120263.2012384345</c:v>
                </c:pt>
                <c:pt idx="53">
                  <c:v>-120263.2012384345</c:v>
                </c:pt>
                <c:pt idx="54">
                  <c:v>-120263.2012384345</c:v>
                </c:pt>
                <c:pt idx="55">
                  <c:v>-120263.2012384345</c:v>
                </c:pt>
                <c:pt idx="56">
                  <c:v>-120263.2012384345</c:v>
                </c:pt>
                <c:pt idx="57">
                  <c:v>-120263.2012384345</c:v>
                </c:pt>
                <c:pt idx="58">
                  <c:v>-120263.2012384345</c:v>
                </c:pt>
                <c:pt idx="59">
                  <c:v>-120263.2012384345</c:v>
                </c:pt>
                <c:pt idx="60">
                  <c:v>-139331.7215804476</c:v>
                </c:pt>
                <c:pt idx="61">
                  <c:v>-139331.7215804476</c:v>
                </c:pt>
                <c:pt idx="62">
                  <c:v>-139331.7215804476</c:v>
                </c:pt>
                <c:pt idx="63">
                  <c:v>-139331.7215804476</c:v>
                </c:pt>
                <c:pt idx="64">
                  <c:v>-139331.7215804476</c:v>
                </c:pt>
                <c:pt idx="65">
                  <c:v>-139331.7215804476</c:v>
                </c:pt>
                <c:pt idx="66">
                  <c:v>-139331.7215804476</c:v>
                </c:pt>
                <c:pt idx="67">
                  <c:v>-139331.7215804476</c:v>
                </c:pt>
                <c:pt idx="68">
                  <c:v>-139331.7215804476</c:v>
                </c:pt>
                <c:pt idx="69">
                  <c:v>-139331.7215804476</c:v>
                </c:pt>
                <c:pt idx="70">
                  <c:v>-139331.7215804476</c:v>
                </c:pt>
                <c:pt idx="71">
                  <c:v>-139331.7215804476</c:v>
                </c:pt>
                <c:pt idx="72">
                  <c:v>-157950.0331524994</c:v>
                </c:pt>
                <c:pt idx="73">
                  <c:v>-157950.0331524994</c:v>
                </c:pt>
                <c:pt idx="74">
                  <c:v>-157950.0331524994</c:v>
                </c:pt>
                <c:pt idx="75">
                  <c:v>-157950.0331524994</c:v>
                </c:pt>
                <c:pt idx="76">
                  <c:v>-157950.0331524994</c:v>
                </c:pt>
                <c:pt idx="77">
                  <c:v>-157950.0331524994</c:v>
                </c:pt>
                <c:pt idx="78">
                  <c:v>-157950.0331524994</c:v>
                </c:pt>
                <c:pt idx="79">
                  <c:v>-157950.0331524994</c:v>
                </c:pt>
                <c:pt idx="80">
                  <c:v>-157950.0331524994</c:v>
                </c:pt>
                <c:pt idx="81">
                  <c:v>-157950.0331524994</c:v>
                </c:pt>
                <c:pt idx="82">
                  <c:v>-157950.0331524994</c:v>
                </c:pt>
                <c:pt idx="83">
                  <c:v>-157950.0331524994</c:v>
                </c:pt>
                <c:pt idx="84">
                  <c:v>-176120.8411858949</c:v>
                </c:pt>
                <c:pt idx="85">
                  <c:v>-176120.8411858949</c:v>
                </c:pt>
                <c:pt idx="86">
                  <c:v>-176120.8411858949</c:v>
                </c:pt>
                <c:pt idx="87">
                  <c:v>-176120.8411858949</c:v>
                </c:pt>
                <c:pt idx="88">
                  <c:v>-176120.8411858949</c:v>
                </c:pt>
                <c:pt idx="89">
                  <c:v>-176120.8411858949</c:v>
                </c:pt>
                <c:pt idx="90">
                  <c:v>-176120.8411858949</c:v>
                </c:pt>
                <c:pt idx="91">
                  <c:v>-176120.8411858949</c:v>
                </c:pt>
                <c:pt idx="92">
                  <c:v>-176120.8411858949</c:v>
                </c:pt>
                <c:pt idx="93">
                  <c:v>-176120.8411858949</c:v>
                </c:pt>
                <c:pt idx="94">
                  <c:v>-176120.8411858949</c:v>
                </c:pt>
                <c:pt idx="95">
                  <c:v>-176120.8411858949</c:v>
                </c:pt>
                <c:pt idx="96">
                  <c:v>-193783.4641688567</c:v>
                </c:pt>
                <c:pt idx="97">
                  <c:v>-193783.4641688567</c:v>
                </c:pt>
                <c:pt idx="98">
                  <c:v>-193783.4641688567</c:v>
                </c:pt>
                <c:pt idx="99">
                  <c:v>-193783.4641688567</c:v>
                </c:pt>
                <c:pt idx="100">
                  <c:v>-193783.4641688567</c:v>
                </c:pt>
                <c:pt idx="101">
                  <c:v>-193783.4641688567</c:v>
                </c:pt>
                <c:pt idx="102">
                  <c:v>-193783.4641688567</c:v>
                </c:pt>
                <c:pt idx="103">
                  <c:v>-193783.4641688567</c:v>
                </c:pt>
                <c:pt idx="104">
                  <c:v>-193783.4641688567</c:v>
                </c:pt>
                <c:pt idx="105">
                  <c:v>-193783.4641688567</c:v>
                </c:pt>
                <c:pt idx="106">
                  <c:v>-193783.4641688567</c:v>
                </c:pt>
                <c:pt idx="107">
                  <c:v>-193783.4641688567</c:v>
                </c:pt>
                <c:pt idx="108">
                  <c:v>-210932.2465198074</c:v>
                </c:pt>
                <c:pt idx="109">
                  <c:v>-210932.2465198074</c:v>
                </c:pt>
                <c:pt idx="110">
                  <c:v>-210932.2465198074</c:v>
                </c:pt>
                <c:pt idx="111">
                  <c:v>-210932.2465198074</c:v>
                </c:pt>
                <c:pt idx="112">
                  <c:v>-210932.2465198074</c:v>
                </c:pt>
                <c:pt idx="113">
                  <c:v>-210932.2465198074</c:v>
                </c:pt>
                <c:pt idx="114">
                  <c:v>-210932.2465198074</c:v>
                </c:pt>
                <c:pt idx="115">
                  <c:v>-210932.2465198074</c:v>
                </c:pt>
                <c:pt idx="116">
                  <c:v>-210932.2465198074</c:v>
                </c:pt>
                <c:pt idx="117">
                  <c:v>-210932.2465198074</c:v>
                </c:pt>
                <c:pt idx="118">
                  <c:v>-210932.2465198074</c:v>
                </c:pt>
                <c:pt idx="119">
                  <c:v>-210932.2465198074</c:v>
                </c:pt>
                <c:pt idx="120">
                  <c:v>-227473.5110529521</c:v>
                </c:pt>
                <c:pt idx="121">
                  <c:v>-227473.5110529521</c:v>
                </c:pt>
                <c:pt idx="122">
                  <c:v>-227473.5110529521</c:v>
                </c:pt>
                <c:pt idx="123">
                  <c:v>-227473.5110529521</c:v>
                </c:pt>
                <c:pt idx="124">
                  <c:v>-227473.5110529521</c:v>
                </c:pt>
                <c:pt idx="125">
                  <c:v>-227473.5110529521</c:v>
                </c:pt>
                <c:pt idx="126">
                  <c:v>-227473.5110529521</c:v>
                </c:pt>
                <c:pt idx="127">
                  <c:v>-227473.5110529521</c:v>
                </c:pt>
                <c:pt idx="128">
                  <c:v>-227473.5110529521</c:v>
                </c:pt>
                <c:pt idx="129">
                  <c:v>-227473.5110529521</c:v>
                </c:pt>
                <c:pt idx="130">
                  <c:v>-227473.5110529521</c:v>
                </c:pt>
                <c:pt idx="131">
                  <c:v>-227473.5110529521</c:v>
                </c:pt>
                <c:pt idx="132">
                  <c:v>-243257.7691217635</c:v>
                </c:pt>
                <c:pt idx="133">
                  <c:v>-243257.7691217635</c:v>
                </c:pt>
                <c:pt idx="134">
                  <c:v>-243257.7691217635</c:v>
                </c:pt>
                <c:pt idx="135">
                  <c:v>-243257.7691217635</c:v>
                </c:pt>
                <c:pt idx="136">
                  <c:v>-243257.7691217635</c:v>
                </c:pt>
                <c:pt idx="137">
                  <c:v>-243257.7691217635</c:v>
                </c:pt>
                <c:pt idx="138">
                  <c:v>-243257.7691217635</c:v>
                </c:pt>
                <c:pt idx="139">
                  <c:v>-243257.7691217635</c:v>
                </c:pt>
                <c:pt idx="140">
                  <c:v>-243257.7691217635</c:v>
                </c:pt>
                <c:pt idx="141">
                  <c:v>-243257.7691217635</c:v>
                </c:pt>
                <c:pt idx="142">
                  <c:v>-243257.7691217635</c:v>
                </c:pt>
                <c:pt idx="143">
                  <c:v>-243257.7691217635</c:v>
                </c:pt>
                <c:pt idx="144">
                  <c:v>-258181.0120895356</c:v>
                </c:pt>
                <c:pt idx="145">
                  <c:v>-258181.0120895356</c:v>
                </c:pt>
                <c:pt idx="146">
                  <c:v>-258181.0120895356</c:v>
                </c:pt>
                <c:pt idx="147">
                  <c:v>-258181.0120895356</c:v>
                </c:pt>
                <c:pt idx="148">
                  <c:v>-258181.0120895356</c:v>
                </c:pt>
                <c:pt idx="149">
                  <c:v>-258181.0120895356</c:v>
                </c:pt>
                <c:pt idx="150">
                  <c:v>-258181.0120895356</c:v>
                </c:pt>
                <c:pt idx="151">
                  <c:v>-258181.0120895356</c:v>
                </c:pt>
                <c:pt idx="152">
                  <c:v>-258181.0120895356</c:v>
                </c:pt>
                <c:pt idx="153">
                  <c:v>-258181.0120895356</c:v>
                </c:pt>
                <c:pt idx="154">
                  <c:v>-258181.0120895356</c:v>
                </c:pt>
                <c:pt idx="155">
                  <c:v>-258181.0120895356</c:v>
                </c:pt>
                <c:pt idx="156">
                  <c:v>-271997.753600163</c:v>
                </c:pt>
                <c:pt idx="157">
                  <c:v>-271997.753600163</c:v>
                </c:pt>
                <c:pt idx="158">
                  <c:v>-271997.753600163</c:v>
                </c:pt>
                <c:pt idx="159">
                  <c:v>-271997.753600163</c:v>
                </c:pt>
                <c:pt idx="160">
                  <c:v>-271997.753600163</c:v>
                </c:pt>
                <c:pt idx="161">
                  <c:v>-271997.753600163</c:v>
                </c:pt>
                <c:pt idx="162">
                  <c:v>-271997.753600163</c:v>
                </c:pt>
                <c:pt idx="163">
                  <c:v>-271997.753600163</c:v>
                </c:pt>
                <c:pt idx="164">
                  <c:v>-271997.753600163</c:v>
                </c:pt>
                <c:pt idx="165">
                  <c:v>-271997.753600163</c:v>
                </c:pt>
                <c:pt idx="166">
                  <c:v>-271997.753600163</c:v>
                </c:pt>
                <c:pt idx="167">
                  <c:v>-271997.753600163</c:v>
                </c:pt>
                <c:pt idx="168">
                  <c:v>-284680.817761854</c:v>
                </c:pt>
                <c:pt idx="169">
                  <c:v>-284680.817761854</c:v>
                </c:pt>
                <c:pt idx="170">
                  <c:v>-284680.817761854</c:v>
                </c:pt>
                <c:pt idx="171">
                  <c:v>-284680.817761854</c:v>
                </c:pt>
                <c:pt idx="172">
                  <c:v>-284680.817761854</c:v>
                </c:pt>
                <c:pt idx="173">
                  <c:v>-284680.817761854</c:v>
                </c:pt>
                <c:pt idx="174">
                  <c:v>-284680.817761854</c:v>
                </c:pt>
                <c:pt idx="175">
                  <c:v>-284680.817761854</c:v>
                </c:pt>
                <c:pt idx="176">
                  <c:v>-284680.817761854</c:v>
                </c:pt>
                <c:pt idx="177">
                  <c:v>-284680.817761854</c:v>
                </c:pt>
                <c:pt idx="178">
                  <c:v>-284680.817761854</c:v>
                </c:pt>
                <c:pt idx="179">
                  <c:v>-284680.817761854</c:v>
                </c:pt>
                <c:pt idx="180">
                  <c:v>-296043.3621816091</c:v>
                </c:pt>
                <c:pt idx="181">
                  <c:v>-296043.3621816091</c:v>
                </c:pt>
                <c:pt idx="182">
                  <c:v>-296043.3621816091</c:v>
                </c:pt>
                <c:pt idx="183">
                  <c:v>-296043.3621816091</c:v>
                </c:pt>
                <c:pt idx="184">
                  <c:v>-296043.3621816091</c:v>
                </c:pt>
                <c:pt idx="185">
                  <c:v>-296043.3621816091</c:v>
                </c:pt>
                <c:pt idx="186">
                  <c:v>-296043.3621816091</c:v>
                </c:pt>
                <c:pt idx="187">
                  <c:v>-296043.3621816091</c:v>
                </c:pt>
                <c:pt idx="188">
                  <c:v>-296043.3621816091</c:v>
                </c:pt>
                <c:pt idx="189">
                  <c:v>-296043.3621816091</c:v>
                </c:pt>
                <c:pt idx="190">
                  <c:v>-296043.3621816091</c:v>
                </c:pt>
                <c:pt idx="191">
                  <c:v>-296043.3621816091</c:v>
                </c:pt>
                <c:pt idx="192">
                  <c:v>-305873.7964452723</c:v>
                </c:pt>
                <c:pt idx="193">
                  <c:v>-305873.7964452723</c:v>
                </c:pt>
                <c:pt idx="194">
                  <c:v>-305873.7964452723</c:v>
                </c:pt>
                <c:pt idx="195">
                  <c:v>-305873.7964452723</c:v>
                </c:pt>
                <c:pt idx="196">
                  <c:v>-305873.7964452723</c:v>
                </c:pt>
                <c:pt idx="197">
                  <c:v>-305873.7964452723</c:v>
                </c:pt>
                <c:pt idx="198">
                  <c:v>-305873.7964452723</c:v>
                </c:pt>
                <c:pt idx="199">
                  <c:v>-305873.7964452723</c:v>
                </c:pt>
                <c:pt idx="200">
                  <c:v>-305873.7964452723</c:v>
                </c:pt>
                <c:pt idx="201">
                  <c:v>-305873.7964452723</c:v>
                </c:pt>
                <c:pt idx="202">
                  <c:v>-305873.7964452723</c:v>
                </c:pt>
                <c:pt idx="203">
                  <c:v>-305873.7964452723</c:v>
                </c:pt>
                <c:pt idx="204">
                  <c:v>-313904.5528160315</c:v>
                </c:pt>
                <c:pt idx="205">
                  <c:v>-313904.5528160315</c:v>
                </c:pt>
                <c:pt idx="206">
                  <c:v>-313904.5528160315</c:v>
                </c:pt>
                <c:pt idx="207">
                  <c:v>-313904.5528160315</c:v>
                </c:pt>
                <c:pt idx="208">
                  <c:v>-313904.5528160315</c:v>
                </c:pt>
                <c:pt idx="209">
                  <c:v>-313904.5528160315</c:v>
                </c:pt>
                <c:pt idx="210">
                  <c:v>-313904.5528160315</c:v>
                </c:pt>
                <c:pt idx="211">
                  <c:v>-313904.5528160315</c:v>
                </c:pt>
                <c:pt idx="212">
                  <c:v>-313904.5528160315</c:v>
                </c:pt>
                <c:pt idx="213">
                  <c:v>-313904.5528160315</c:v>
                </c:pt>
                <c:pt idx="214">
                  <c:v>-313904.5528160315</c:v>
                </c:pt>
                <c:pt idx="215">
                  <c:v>-313904.5528160315</c:v>
                </c:pt>
                <c:pt idx="216">
                  <c:v>-319846.3945353331</c:v>
                </c:pt>
                <c:pt idx="217">
                  <c:v>-319846.3945353331</c:v>
                </c:pt>
                <c:pt idx="218">
                  <c:v>-319846.3945353331</c:v>
                </c:pt>
                <c:pt idx="219">
                  <c:v>-319846.3945353331</c:v>
                </c:pt>
                <c:pt idx="220">
                  <c:v>-319846.3945353331</c:v>
                </c:pt>
                <c:pt idx="221">
                  <c:v>-319846.3945353331</c:v>
                </c:pt>
                <c:pt idx="222">
                  <c:v>-319846.3945353331</c:v>
                </c:pt>
                <c:pt idx="223">
                  <c:v>-319846.3945353331</c:v>
                </c:pt>
                <c:pt idx="224">
                  <c:v>-319846.3945353331</c:v>
                </c:pt>
                <c:pt idx="225">
                  <c:v>-319846.3945353331</c:v>
                </c:pt>
                <c:pt idx="226">
                  <c:v>-319846.3945353331</c:v>
                </c:pt>
                <c:pt idx="227">
                  <c:v>-319846.3945353331</c:v>
                </c:pt>
                <c:pt idx="228">
                  <c:v>-323290.1250359133</c:v>
                </c:pt>
                <c:pt idx="229">
                  <c:v>-323290.1250359133</c:v>
                </c:pt>
                <c:pt idx="230">
                  <c:v>-323290.1250359133</c:v>
                </c:pt>
                <c:pt idx="231">
                  <c:v>-323290.1250359133</c:v>
                </c:pt>
                <c:pt idx="232">
                  <c:v>-323290.1250359133</c:v>
                </c:pt>
                <c:pt idx="233">
                  <c:v>-323290.1250359133</c:v>
                </c:pt>
                <c:pt idx="234">
                  <c:v>-323290.1250359133</c:v>
                </c:pt>
                <c:pt idx="235">
                  <c:v>-323290.1250359133</c:v>
                </c:pt>
                <c:pt idx="236">
                  <c:v>-323290.1250359133</c:v>
                </c:pt>
                <c:pt idx="237">
                  <c:v>-323290.1250359133</c:v>
                </c:pt>
                <c:pt idx="238">
                  <c:v>-323290.1250359133</c:v>
                </c:pt>
                <c:pt idx="239">
                  <c:v>-323290.1250359133</c:v>
                </c:pt>
                <c:pt idx="240">
                  <c:v>-323376.8821431371</c:v>
                </c:pt>
                <c:pt idx="241">
                  <c:v>-323376.8821431371</c:v>
                </c:pt>
                <c:pt idx="242">
                  <c:v>-323376.8821431371</c:v>
                </c:pt>
              </c:numCache>
            </c:numRef>
          </c:val>
        </c:ser>
        <c:ser>
          <c:idx val="4"/>
          <c:order val="4"/>
          <c:tx>
            <c:strRef>
              <c:f>'Общие расходы на квартиру'!$W$23</c:f>
              <c:strCache>
                <c:ptCount val="1"/>
                <c:pt idx="0">
                  <c:v>Налог на недв</c:v>
                </c:pt>
              </c:strCache>
            </c:strRef>
          </c:tx>
          <c:spPr>
            <a:solidFill>
              <a:srgbClr val="FFFF00">
                <a:alpha val="30000"/>
              </a:srgbClr>
            </a:solidFill>
            <a:ln w="9525" cmpd="sng">
              <a:solidFill>
                <a:srgbClr val="FFFF00"/>
              </a:solidFill>
              <a:prstDash val="solid"/>
            </a:ln>
          </c:spPr>
          <c:cat>
            <c:numRef>
              <c:f>'Общие расходы на квартиру'!$A$24:$A$266</c:f>
              <c:numCache>
                <c:formatCode>General</c:formatCode>
                <c:ptCount val="243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  <c:pt idx="101">
                  <c:v>101.0</c:v>
                </c:pt>
                <c:pt idx="102">
                  <c:v>102.0</c:v>
                </c:pt>
                <c:pt idx="103">
                  <c:v>103.0</c:v>
                </c:pt>
                <c:pt idx="104">
                  <c:v>104.0</c:v>
                </c:pt>
                <c:pt idx="105">
                  <c:v>105.0</c:v>
                </c:pt>
                <c:pt idx="106">
                  <c:v>106.0</c:v>
                </c:pt>
                <c:pt idx="107">
                  <c:v>107.0</c:v>
                </c:pt>
                <c:pt idx="108">
                  <c:v>108.0</c:v>
                </c:pt>
                <c:pt idx="109">
                  <c:v>109.0</c:v>
                </c:pt>
                <c:pt idx="110">
                  <c:v>110.0</c:v>
                </c:pt>
                <c:pt idx="111">
                  <c:v>111.0</c:v>
                </c:pt>
                <c:pt idx="112">
                  <c:v>112.0</c:v>
                </c:pt>
                <c:pt idx="113">
                  <c:v>113.0</c:v>
                </c:pt>
                <c:pt idx="114">
                  <c:v>114.0</c:v>
                </c:pt>
                <c:pt idx="115">
                  <c:v>115.0</c:v>
                </c:pt>
                <c:pt idx="116">
                  <c:v>116.0</c:v>
                </c:pt>
                <c:pt idx="117">
                  <c:v>117.0</c:v>
                </c:pt>
                <c:pt idx="118">
                  <c:v>118.0</c:v>
                </c:pt>
                <c:pt idx="119">
                  <c:v>119.0</c:v>
                </c:pt>
                <c:pt idx="120">
                  <c:v>120.0</c:v>
                </c:pt>
                <c:pt idx="121">
                  <c:v>121.0</c:v>
                </c:pt>
                <c:pt idx="122">
                  <c:v>122.0</c:v>
                </c:pt>
                <c:pt idx="123">
                  <c:v>123.0</c:v>
                </c:pt>
                <c:pt idx="124">
                  <c:v>124.0</c:v>
                </c:pt>
                <c:pt idx="125">
                  <c:v>125.0</c:v>
                </c:pt>
                <c:pt idx="126">
                  <c:v>126.0</c:v>
                </c:pt>
                <c:pt idx="127">
                  <c:v>127.0</c:v>
                </c:pt>
                <c:pt idx="128">
                  <c:v>128.0</c:v>
                </c:pt>
                <c:pt idx="129">
                  <c:v>129.0</c:v>
                </c:pt>
                <c:pt idx="130">
                  <c:v>130.0</c:v>
                </c:pt>
                <c:pt idx="131">
                  <c:v>131.0</c:v>
                </c:pt>
                <c:pt idx="132">
                  <c:v>132.0</c:v>
                </c:pt>
                <c:pt idx="133">
                  <c:v>133.0</c:v>
                </c:pt>
                <c:pt idx="134">
                  <c:v>134.0</c:v>
                </c:pt>
                <c:pt idx="135">
                  <c:v>135.0</c:v>
                </c:pt>
                <c:pt idx="136">
                  <c:v>136.0</c:v>
                </c:pt>
                <c:pt idx="137">
                  <c:v>137.0</c:v>
                </c:pt>
                <c:pt idx="138">
                  <c:v>138.0</c:v>
                </c:pt>
                <c:pt idx="139">
                  <c:v>139.0</c:v>
                </c:pt>
                <c:pt idx="140">
                  <c:v>140.0</c:v>
                </c:pt>
                <c:pt idx="141">
                  <c:v>141.0</c:v>
                </c:pt>
                <c:pt idx="142">
                  <c:v>142.0</c:v>
                </c:pt>
                <c:pt idx="143">
                  <c:v>143.0</c:v>
                </c:pt>
                <c:pt idx="144">
                  <c:v>144.0</c:v>
                </c:pt>
                <c:pt idx="145">
                  <c:v>145.0</c:v>
                </c:pt>
                <c:pt idx="146">
                  <c:v>146.0</c:v>
                </c:pt>
                <c:pt idx="147">
                  <c:v>147.0</c:v>
                </c:pt>
                <c:pt idx="148">
                  <c:v>148.0</c:v>
                </c:pt>
                <c:pt idx="149">
                  <c:v>149.0</c:v>
                </c:pt>
                <c:pt idx="150">
                  <c:v>150.0</c:v>
                </c:pt>
                <c:pt idx="151">
                  <c:v>151.0</c:v>
                </c:pt>
                <c:pt idx="152">
                  <c:v>152.0</c:v>
                </c:pt>
                <c:pt idx="153">
                  <c:v>153.0</c:v>
                </c:pt>
                <c:pt idx="154">
                  <c:v>154.0</c:v>
                </c:pt>
                <c:pt idx="155">
                  <c:v>155.0</c:v>
                </c:pt>
                <c:pt idx="156">
                  <c:v>156.0</c:v>
                </c:pt>
                <c:pt idx="157">
                  <c:v>157.0</c:v>
                </c:pt>
                <c:pt idx="158">
                  <c:v>158.0</c:v>
                </c:pt>
                <c:pt idx="159">
                  <c:v>159.0</c:v>
                </c:pt>
                <c:pt idx="160">
                  <c:v>160.0</c:v>
                </c:pt>
                <c:pt idx="161">
                  <c:v>161.0</c:v>
                </c:pt>
                <c:pt idx="162">
                  <c:v>162.0</c:v>
                </c:pt>
                <c:pt idx="163">
                  <c:v>163.0</c:v>
                </c:pt>
                <c:pt idx="164">
                  <c:v>164.0</c:v>
                </c:pt>
                <c:pt idx="165">
                  <c:v>165.0</c:v>
                </c:pt>
                <c:pt idx="166">
                  <c:v>166.0</c:v>
                </c:pt>
                <c:pt idx="167">
                  <c:v>167.0</c:v>
                </c:pt>
                <c:pt idx="168">
                  <c:v>168.0</c:v>
                </c:pt>
                <c:pt idx="169">
                  <c:v>169.0</c:v>
                </c:pt>
                <c:pt idx="170">
                  <c:v>170.0</c:v>
                </c:pt>
                <c:pt idx="171">
                  <c:v>171.0</c:v>
                </c:pt>
                <c:pt idx="172">
                  <c:v>172.0</c:v>
                </c:pt>
                <c:pt idx="173">
                  <c:v>173.0</c:v>
                </c:pt>
                <c:pt idx="174">
                  <c:v>174.0</c:v>
                </c:pt>
                <c:pt idx="175">
                  <c:v>175.0</c:v>
                </c:pt>
                <c:pt idx="176">
                  <c:v>176.0</c:v>
                </c:pt>
                <c:pt idx="177">
                  <c:v>177.0</c:v>
                </c:pt>
                <c:pt idx="178">
                  <c:v>178.0</c:v>
                </c:pt>
                <c:pt idx="179">
                  <c:v>179.0</c:v>
                </c:pt>
                <c:pt idx="180">
                  <c:v>180.0</c:v>
                </c:pt>
                <c:pt idx="181">
                  <c:v>181.0</c:v>
                </c:pt>
                <c:pt idx="182">
                  <c:v>182.0</c:v>
                </c:pt>
                <c:pt idx="183">
                  <c:v>183.0</c:v>
                </c:pt>
                <c:pt idx="184">
                  <c:v>184.0</c:v>
                </c:pt>
                <c:pt idx="185">
                  <c:v>185.0</c:v>
                </c:pt>
                <c:pt idx="186">
                  <c:v>186.0</c:v>
                </c:pt>
                <c:pt idx="187">
                  <c:v>187.0</c:v>
                </c:pt>
                <c:pt idx="188">
                  <c:v>188.0</c:v>
                </c:pt>
                <c:pt idx="189">
                  <c:v>189.0</c:v>
                </c:pt>
                <c:pt idx="190">
                  <c:v>190.0</c:v>
                </c:pt>
                <c:pt idx="191">
                  <c:v>191.0</c:v>
                </c:pt>
                <c:pt idx="192">
                  <c:v>192.0</c:v>
                </c:pt>
                <c:pt idx="193">
                  <c:v>193.0</c:v>
                </c:pt>
                <c:pt idx="194">
                  <c:v>194.0</c:v>
                </c:pt>
                <c:pt idx="195">
                  <c:v>195.0</c:v>
                </c:pt>
                <c:pt idx="196">
                  <c:v>196.0</c:v>
                </c:pt>
                <c:pt idx="197">
                  <c:v>197.0</c:v>
                </c:pt>
                <c:pt idx="198">
                  <c:v>198.0</c:v>
                </c:pt>
                <c:pt idx="199">
                  <c:v>199.0</c:v>
                </c:pt>
                <c:pt idx="200">
                  <c:v>200.0</c:v>
                </c:pt>
                <c:pt idx="201">
                  <c:v>201.0</c:v>
                </c:pt>
                <c:pt idx="202">
                  <c:v>202.0</c:v>
                </c:pt>
                <c:pt idx="203">
                  <c:v>203.0</c:v>
                </c:pt>
                <c:pt idx="204">
                  <c:v>204.0</c:v>
                </c:pt>
                <c:pt idx="205">
                  <c:v>205.0</c:v>
                </c:pt>
                <c:pt idx="206">
                  <c:v>206.0</c:v>
                </c:pt>
                <c:pt idx="207">
                  <c:v>207.0</c:v>
                </c:pt>
                <c:pt idx="208">
                  <c:v>208.0</c:v>
                </c:pt>
                <c:pt idx="209">
                  <c:v>209.0</c:v>
                </c:pt>
                <c:pt idx="210">
                  <c:v>210.0</c:v>
                </c:pt>
                <c:pt idx="211">
                  <c:v>211.0</c:v>
                </c:pt>
                <c:pt idx="212">
                  <c:v>212.0</c:v>
                </c:pt>
                <c:pt idx="213">
                  <c:v>213.0</c:v>
                </c:pt>
                <c:pt idx="214">
                  <c:v>214.0</c:v>
                </c:pt>
                <c:pt idx="215">
                  <c:v>215.0</c:v>
                </c:pt>
                <c:pt idx="216">
                  <c:v>216.0</c:v>
                </c:pt>
                <c:pt idx="217">
                  <c:v>217.0</c:v>
                </c:pt>
                <c:pt idx="218">
                  <c:v>218.0</c:v>
                </c:pt>
                <c:pt idx="219">
                  <c:v>219.0</c:v>
                </c:pt>
                <c:pt idx="220">
                  <c:v>220.0</c:v>
                </c:pt>
                <c:pt idx="221">
                  <c:v>221.0</c:v>
                </c:pt>
                <c:pt idx="222">
                  <c:v>222.0</c:v>
                </c:pt>
                <c:pt idx="223">
                  <c:v>223.0</c:v>
                </c:pt>
                <c:pt idx="224">
                  <c:v>224.0</c:v>
                </c:pt>
                <c:pt idx="225">
                  <c:v>225.0</c:v>
                </c:pt>
                <c:pt idx="226">
                  <c:v>226.0</c:v>
                </c:pt>
                <c:pt idx="227">
                  <c:v>227.0</c:v>
                </c:pt>
                <c:pt idx="228">
                  <c:v>228.0</c:v>
                </c:pt>
                <c:pt idx="229">
                  <c:v>229.0</c:v>
                </c:pt>
                <c:pt idx="230">
                  <c:v>230.0</c:v>
                </c:pt>
                <c:pt idx="231">
                  <c:v>231.0</c:v>
                </c:pt>
                <c:pt idx="232">
                  <c:v>232.0</c:v>
                </c:pt>
                <c:pt idx="233">
                  <c:v>233.0</c:v>
                </c:pt>
                <c:pt idx="234">
                  <c:v>234.0</c:v>
                </c:pt>
                <c:pt idx="235">
                  <c:v>235.0</c:v>
                </c:pt>
                <c:pt idx="236">
                  <c:v>236.0</c:v>
                </c:pt>
                <c:pt idx="237">
                  <c:v>237.0</c:v>
                </c:pt>
                <c:pt idx="238">
                  <c:v>238.0</c:v>
                </c:pt>
                <c:pt idx="239">
                  <c:v>239.0</c:v>
                </c:pt>
                <c:pt idx="240">
                  <c:v>240.0</c:v>
                </c:pt>
                <c:pt idx="241">
                  <c:v>241.0</c:v>
                </c:pt>
                <c:pt idx="242">
                  <c:v>242.0</c:v>
                </c:pt>
              </c:numCache>
            </c:numRef>
          </c:cat>
          <c:val>
            <c:numRef>
              <c:f>'Общие расходы на квартиру'!$W$24:$W$266</c:f>
              <c:numCache>
                <c:formatCode>_-* #,##0.00\ [$₽-419]_-;\-* #,##0.00\ [$₽-419]_-;_-* "-"??\ [$₽-419]_-;_-@</c:formatCode>
                <c:ptCount val="24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-5000.0</c:v>
                </c:pt>
                <c:pt idx="13">
                  <c:v>-5000.0</c:v>
                </c:pt>
                <c:pt idx="14">
                  <c:v>-5000.0</c:v>
                </c:pt>
                <c:pt idx="15">
                  <c:v>-5000.0</c:v>
                </c:pt>
                <c:pt idx="16">
                  <c:v>-5000.0</c:v>
                </c:pt>
                <c:pt idx="17">
                  <c:v>-5000.0</c:v>
                </c:pt>
                <c:pt idx="18">
                  <c:v>-5000.0</c:v>
                </c:pt>
                <c:pt idx="19">
                  <c:v>-5000.0</c:v>
                </c:pt>
                <c:pt idx="20">
                  <c:v>-5000.0</c:v>
                </c:pt>
                <c:pt idx="21">
                  <c:v>-5000.0</c:v>
                </c:pt>
                <c:pt idx="22">
                  <c:v>-5000.0</c:v>
                </c:pt>
                <c:pt idx="23">
                  <c:v>-5000.0</c:v>
                </c:pt>
                <c:pt idx="24">
                  <c:v>-10000.0</c:v>
                </c:pt>
                <c:pt idx="25">
                  <c:v>-10000.0</c:v>
                </c:pt>
                <c:pt idx="26">
                  <c:v>-10000.0</c:v>
                </c:pt>
                <c:pt idx="27">
                  <c:v>-10000.0</c:v>
                </c:pt>
                <c:pt idx="28">
                  <c:v>-10000.0</c:v>
                </c:pt>
                <c:pt idx="29">
                  <c:v>-10000.0</c:v>
                </c:pt>
                <c:pt idx="30">
                  <c:v>-10000.0</c:v>
                </c:pt>
                <c:pt idx="31">
                  <c:v>-10000.0</c:v>
                </c:pt>
                <c:pt idx="32">
                  <c:v>-10000.0</c:v>
                </c:pt>
                <c:pt idx="33">
                  <c:v>-10000.0</c:v>
                </c:pt>
                <c:pt idx="34">
                  <c:v>-10000.0</c:v>
                </c:pt>
                <c:pt idx="35">
                  <c:v>-10000.0</c:v>
                </c:pt>
                <c:pt idx="36">
                  <c:v>-15000.0</c:v>
                </c:pt>
                <c:pt idx="37">
                  <c:v>-15000.0</c:v>
                </c:pt>
                <c:pt idx="38">
                  <c:v>-15000.0</c:v>
                </c:pt>
                <c:pt idx="39">
                  <c:v>-15000.0</c:v>
                </c:pt>
                <c:pt idx="40">
                  <c:v>-15000.0</c:v>
                </c:pt>
                <c:pt idx="41">
                  <c:v>-15000.0</c:v>
                </c:pt>
                <c:pt idx="42">
                  <c:v>-15000.0</c:v>
                </c:pt>
                <c:pt idx="43">
                  <c:v>-15000.0</c:v>
                </c:pt>
                <c:pt idx="44">
                  <c:v>-15000.0</c:v>
                </c:pt>
                <c:pt idx="45">
                  <c:v>-15000.0</c:v>
                </c:pt>
                <c:pt idx="46">
                  <c:v>-15000.0</c:v>
                </c:pt>
                <c:pt idx="47">
                  <c:v>-15000.0</c:v>
                </c:pt>
                <c:pt idx="48">
                  <c:v>-20000.0</c:v>
                </c:pt>
                <c:pt idx="49">
                  <c:v>-20000.0</c:v>
                </c:pt>
                <c:pt idx="50">
                  <c:v>-20000.0</c:v>
                </c:pt>
                <c:pt idx="51">
                  <c:v>-20000.0</c:v>
                </c:pt>
                <c:pt idx="52">
                  <c:v>-20000.0</c:v>
                </c:pt>
                <c:pt idx="53">
                  <c:v>-20000.0</c:v>
                </c:pt>
                <c:pt idx="54">
                  <c:v>-20000.0</c:v>
                </c:pt>
                <c:pt idx="55">
                  <c:v>-20000.0</c:v>
                </c:pt>
                <c:pt idx="56">
                  <c:v>-20000.0</c:v>
                </c:pt>
                <c:pt idx="57">
                  <c:v>-20000.0</c:v>
                </c:pt>
                <c:pt idx="58">
                  <c:v>-20000.0</c:v>
                </c:pt>
                <c:pt idx="59">
                  <c:v>-20000.0</c:v>
                </c:pt>
                <c:pt idx="60">
                  <c:v>-25000.0</c:v>
                </c:pt>
                <c:pt idx="61">
                  <c:v>-25000.0</c:v>
                </c:pt>
                <c:pt idx="62">
                  <c:v>-25000.0</c:v>
                </c:pt>
                <c:pt idx="63">
                  <c:v>-25000.0</c:v>
                </c:pt>
                <c:pt idx="64">
                  <c:v>-25000.0</c:v>
                </c:pt>
                <c:pt idx="65">
                  <c:v>-25000.0</c:v>
                </c:pt>
                <c:pt idx="66">
                  <c:v>-25000.0</c:v>
                </c:pt>
                <c:pt idx="67">
                  <c:v>-25000.0</c:v>
                </c:pt>
                <c:pt idx="68">
                  <c:v>-25000.0</c:v>
                </c:pt>
                <c:pt idx="69">
                  <c:v>-25000.0</c:v>
                </c:pt>
                <c:pt idx="70">
                  <c:v>-25000.0</c:v>
                </c:pt>
                <c:pt idx="71">
                  <c:v>-25000.0</c:v>
                </c:pt>
                <c:pt idx="72">
                  <c:v>-30000.0</c:v>
                </c:pt>
                <c:pt idx="73">
                  <c:v>-30000.0</c:v>
                </c:pt>
                <c:pt idx="74">
                  <c:v>-30000.0</c:v>
                </c:pt>
                <c:pt idx="75">
                  <c:v>-30000.0</c:v>
                </c:pt>
                <c:pt idx="76">
                  <c:v>-30000.0</c:v>
                </c:pt>
                <c:pt idx="77">
                  <c:v>-30000.0</c:v>
                </c:pt>
                <c:pt idx="78">
                  <c:v>-30000.0</c:v>
                </c:pt>
                <c:pt idx="79">
                  <c:v>-30000.0</c:v>
                </c:pt>
                <c:pt idx="80">
                  <c:v>-30000.0</c:v>
                </c:pt>
                <c:pt idx="81">
                  <c:v>-30000.0</c:v>
                </c:pt>
                <c:pt idx="82">
                  <c:v>-30000.0</c:v>
                </c:pt>
                <c:pt idx="83">
                  <c:v>-30000.0</c:v>
                </c:pt>
                <c:pt idx="84">
                  <c:v>-35000.0</c:v>
                </c:pt>
                <c:pt idx="85">
                  <c:v>-35000.0</c:v>
                </c:pt>
                <c:pt idx="86">
                  <c:v>-35000.0</c:v>
                </c:pt>
                <c:pt idx="87">
                  <c:v>-35000.0</c:v>
                </c:pt>
                <c:pt idx="88">
                  <c:v>-35000.0</c:v>
                </c:pt>
                <c:pt idx="89">
                  <c:v>-35000.0</c:v>
                </c:pt>
                <c:pt idx="90">
                  <c:v>-35000.0</c:v>
                </c:pt>
                <c:pt idx="91">
                  <c:v>-35000.0</c:v>
                </c:pt>
                <c:pt idx="92">
                  <c:v>-35000.0</c:v>
                </c:pt>
                <c:pt idx="93">
                  <c:v>-35000.0</c:v>
                </c:pt>
                <c:pt idx="94">
                  <c:v>-35000.0</c:v>
                </c:pt>
                <c:pt idx="95">
                  <c:v>-35000.0</c:v>
                </c:pt>
                <c:pt idx="96">
                  <c:v>-40000.0</c:v>
                </c:pt>
                <c:pt idx="97">
                  <c:v>-40000.0</c:v>
                </c:pt>
                <c:pt idx="98">
                  <c:v>-40000.0</c:v>
                </c:pt>
                <c:pt idx="99">
                  <c:v>-40000.0</c:v>
                </c:pt>
                <c:pt idx="100">
                  <c:v>-40000.0</c:v>
                </c:pt>
                <c:pt idx="101">
                  <c:v>-40000.0</c:v>
                </c:pt>
                <c:pt idx="102">
                  <c:v>-40000.0</c:v>
                </c:pt>
                <c:pt idx="103">
                  <c:v>-40000.0</c:v>
                </c:pt>
                <c:pt idx="104">
                  <c:v>-40000.0</c:v>
                </c:pt>
                <c:pt idx="105">
                  <c:v>-40000.0</c:v>
                </c:pt>
                <c:pt idx="106">
                  <c:v>-40000.0</c:v>
                </c:pt>
                <c:pt idx="107">
                  <c:v>-40000.0</c:v>
                </c:pt>
                <c:pt idx="108">
                  <c:v>-45000.0</c:v>
                </c:pt>
                <c:pt idx="109">
                  <c:v>-45000.0</c:v>
                </c:pt>
                <c:pt idx="110">
                  <c:v>-45000.0</c:v>
                </c:pt>
                <c:pt idx="111">
                  <c:v>-45000.0</c:v>
                </c:pt>
                <c:pt idx="112">
                  <c:v>-45000.0</c:v>
                </c:pt>
                <c:pt idx="113">
                  <c:v>-45000.0</c:v>
                </c:pt>
                <c:pt idx="114">
                  <c:v>-45000.0</c:v>
                </c:pt>
                <c:pt idx="115">
                  <c:v>-45000.0</c:v>
                </c:pt>
                <c:pt idx="116">
                  <c:v>-45000.0</c:v>
                </c:pt>
                <c:pt idx="117">
                  <c:v>-45000.0</c:v>
                </c:pt>
                <c:pt idx="118">
                  <c:v>-45000.0</c:v>
                </c:pt>
                <c:pt idx="119">
                  <c:v>-45000.0</c:v>
                </c:pt>
                <c:pt idx="120">
                  <c:v>-50000.0</c:v>
                </c:pt>
                <c:pt idx="121">
                  <c:v>-50000.0</c:v>
                </c:pt>
                <c:pt idx="122">
                  <c:v>-50000.0</c:v>
                </c:pt>
                <c:pt idx="123">
                  <c:v>-50000.0</c:v>
                </c:pt>
                <c:pt idx="124">
                  <c:v>-50000.0</c:v>
                </c:pt>
                <c:pt idx="125">
                  <c:v>-50000.0</c:v>
                </c:pt>
                <c:pt idx="126">
                  <c:v>-50000.0</c:v>
                </c:pt>
                <c:pt idx="127">
                  <c:v>-50000.0</c:v>
                </c:pt>
                <c:pt idx="128">
                  <c:v>-50000.0</c:v>
                </c:pt>
                <c:pt idx="129">
                  <c:v>-50000.0</c:v>
                </c:pt>
                <c:pt idx="130">
                  <c:v>-50000.0</c:v>
                </c:pt>
                <c:pt idx="131">
                  <c:v>-50000.0</c:v>
                </c:pt>
                <c:pt idx="132">
                  <c:v>-55000.0</c:v>
                </c:pt>
                <c:pt idx="133">
                  <c:v>-55000.0</c:v>
                </c:pt>
                <c:pt idx="134">
                  <c:v>-55000.0</c:v>
                </c:pt>
                <c:pt idx="135">
                  <c:v>-55000.0</c:v>
                </c:pt>
                <c:pt idx="136">
                  <c:v>-55000.0</c:v>
                </c:pt>
                <c:pt idx="137">
                  <c:v>-55000.0</c:v>
                </c:pt>
                <c:pt idx="138">
                  <c:v>-55000.0</c:v>
                </c:pt>
                <c:pt idx="139">
                  <c:v>-55000.0</c:v>
                </c:pt>
                <c:pt idx="140">
                  <c:v>-55000.0</c:v>
                </c:pt>
                <c:pt idx="141">
                  <c:v>-55000.0</c:v>
                </c:pt>
                <c:pt idx="142">
                  <c:v>-55000.0</c:v>
                </c:pt>
                <c:pt idx="143">
                  <c:v>-55000.0</c:v>
                </c:pt>
                <c:pt idx="144">
                  <c:v>-60000.0</c:v>
                </c:pt>
                <c:pt idx="145">
                  <c:v>-60000.0</c:v>
                </c:pt>
                <c:pt idx="146">
                  <c:v>-60000.0</c:v>
                </c:pt>
                <c:pt idx="147">
                  <c:v>-60000.0</c:v>
                </c:pt>
                <c:pt idx="148">
                  <c:v>-60000.0</c:v>
                </c:pt>
                <c:pt idx="149">
                  <c:v>-60000.0</c:v>
                </c:pt>
                <c:pt idx="150">
                  <c:v>-60000.0</c:v>
                </c:pt>
                <c:pt idx="151">
                  <c:v>-60000.0</c:v>
                </c:pt>
                <c:pt idx="152">
                  <c:v>-60000.0</c:v>
                </c:pt>
                <c:pt idx="153">
                  <c:v>-60000.0</c:v>
                </c:pt>
                <c:pt idx="154">
                  <c:v>-60000.0</c:v>
                </c:pt>
                <c:pt idx="155">
                  <c:v>-60000.0</c:v>
                </c:pt>
                <c:pt idx="156">
                  <c:v>-65000.0</c:v>
                </c:pt>
                <c:pt idx="157">
                  <c:v>-65000.0</c:v>
                </c:pt>
                <c:pt idx="158">
                  <c:v>-65000.0</c:v>
                </c:pt>
                <c:pt idx="159">
                  <c:v>-65000.0</c:v>
                </c:pt>
                <c:pt idx="160">
                  <c:v>-65000.0</c:v>
                </c:pt>
                <c:pt idx="161">
                  <c:v>-65000.0</c:v>
                </c:pt>
                <c:pt idx="162">
                  <c:v>-65000.0</c:v>
                </c:pt>
                <c:pt idx="163">
                  <c:v>-65000.0</c:v>
                </c:pt>
                <c:pt idx="164">
                  <c:v>-65000.0</c:v>
                </c:pt>
                <c:pt idx="165">
                  <c:v>-65000.0</c:v>
                </c:pt>
                <c:pt idx="166">
                  <c:v>-65000.0</c:v>
                </c:pt>
                <c:pt idx="167">
                  <c:v>-65000.0</c:v>
                </c:pt>
                <c:pt idx="168">
                  <c:v>-70000.0</c:v>
                </c:pt>
                <c:pt idx="169">
                  <c:v>-70000.0</c:v>
                </c:pt>
                <c:pt idx="170">
                  <c:v>-70000.0</c:v>
                </c:pt>
                <c:pt idx="171">
                  <c:v>-70000.0</c:v>
                </c:pt>
                <c:pt idx="172">
                  <c:v>-70000.0</c:v>
                </c:pt>
                <c:pt idx="173">
                  <c:v>-70000.0</c:v>
                </c:pt>
                <c:pt idx="174">
                  <c:v>-70000.0</c:v>
                </c:pt>
                <c:pt idx="175">
                  <c:v>-70000.0</c:v>
                </c:pt>
                <c:pt idx="176">
                  <c:v>-70000.0</c:v>
                </c:pt>
                <c:pt idx="177">
                  <c:v>-70000.0</c:v>
                </c:pt>
                <c:pt idx="178">
                  <c:v>-70000.0</c:v>
                </c:pt>
                <c:pt idx="179">
                  <c:v>-70000.0</c:v>
                </c:pt>
                <c:pt idx="180">
                  <c:v>-75000.0</c:v>
                </c:pt>
                <c:pt idx="181">
                  <c:v>-75000.0</c:v>
                </c:pt>
                <c:pt idx="182">
                  <c:v>-75000.0</c:v>
                </c:pt>
                <c:pt idx="183">
                  <c:v>-75000.0</c:v>
                </c:pt>
                <c:pt idx="184">
                  <c:v>-75000.0</c:v>
                </c:pt>
                <c:pt idx="185">
                  <c:v>-75000.0</c:v>
                </c:pt>
                <c:pt idx="186">
                  <c:v>-75000.0</c:v>
                </c:pt>
                <c:pt idx="187">
                  <c:v>-75000.0</c:v>
                </c:pt>
                <c:pt idx="188">
                  <c:v>-75000.0</c:v>
                </c:pt>
                <c:pt idx="189">
                  <c:v>-75000.0</c:v>
                </c:pt>
                <c:pt idx="190">
                  <c:v>-75000.0</c:v>
                </c:pt>
                <c:pt idx="191">
                  <c:v>-75000.0</c:v>
                </c:pt>
                <c:pt idx="192">
                  <c:v>-80000.0</c:v>
                </c:pt>
                <c:pt idx="193">
                  <c:v>-80000.0</c:v>
                </c:pt>
                <c:pt idx="194">
                  <c:v>-80000.0</c:v>
                </c:pt>
                <c:pt idx="195">
                  <c:v>-80000.0</c:v>
                </c:pt>
                <c:pt idx="196">
                  <c:v>-80000.0</c:v>
                </c:pt>
                <c:pt idx="197">
                  <c:v>-80000.0</c:v>
                </c:pt>
                <c:pt idx="198">
                  <c:v>-80000.0</c:v>
                </c:pt>
                <c:pt idx="199">
                  <c:v>-80000.0</c:v>
                </c:pt>
                <c:pt idx="200">
                  <c:v>-80000.0</c:v>
                </c:pt>
                <c:pt idx="201">
                  <c:v>-80000.0</c:v>
                </c:pt>
                <c:pt idx="202">
                  <c:v>-80000.0</c:v>
                </c:pt>
                <c:pt idx="203">
                  <c:v>-80000.0</c:v>
                </c:pt>
                <c:pt idx="204">
                  <c:v>-85000.0</c:v>
                </c:pt>
                <c:pt idx="205">
                  <c:v>-85000.0</c:v>
                </c:pt>
                <c:pt idx="206">
                  <c:v>-85000.0</c:v>
                </c:pt>
                <c:pt idx="207">
                  <c:v>-85000.0</c:v>
                </c:pt>
                <c:pt idx="208">
                  <c:v>-85000.0</c:v>
                </c:pt>
                <c:pt idx="209">
                  <c:v>-85000.0</c:v>
                </c:pt>
                <c:pt idx="210">
                  <c:v>-85000.0</c:v>
                </c:pt>
                <c:pt idx="211">
                  <c:v>-85000.0</c:v>
                </c:pt>
                <c:pt idx="212">
                  <c:v>-85000.0</c:v>
                </c:pt>
                <c:pt idx="213">
                  <c:v>-85000.0</c:v>
                </c:pt>
                <c:pt idx="214">
                  <c:v>-85000.0</c:v>
                </c:pt>
                <c:pt idx="215">
                  <c:v>-85000.0</c:v>
                </c:pt>
                <c:pt idx="216">
                  <c:v>-90000.0</c:v>
                </c:pt>
                <c:pt idx="217">
                  <c:v>-90000.0</c:v>
                </c:pt>
                <c:pt idx="218">
                  <c:v>-90000.0</c:v>
                </c:pt>
                <c:pt idx="219">
                  <c:v>-90000.0</c:v>
                </c:pt>
                <c:pt idx="220">
                  <c:v>-90000.0</c:v>
                </c:pt>
                <c:pt idx="221">
                  <c:v>-90000.0</c:v>
                </c:pt>
                <c:pt idx="222">
                  <c:v>-90000.0</c:v>
                </c:pt>
                <c:pt idx="223">
                  <c:v>-90000.0</c:v>
                </c:pt>
                <c:pt idx="224">
                  <c:v>-90000.0</c:v>
                </c:pt>
                <c:pt idx="225">
                  <c:v>-90000.0</c:v>
                </c:pt>
                <c:pt idx="226">
                  <c:v>-90000.0</c:v>
                </c:pt>
                <c:pt idx="227">
                  <c:v>-90000.0</c:v>
                </c:pt>
                <c:pt idx="228">
                  <c:v>-95000.0</c:v>
                </c:pt>
                <c:pt idx="229">
                  <c:v>-95000.0</c:v>
                </c:pt>
                <c:pt idx="230">
                  <c:v>-95000.0</c:v>
                </c:pt>
                <c:pt idx="231">
                  <c:v>-95000.0</c:v>
                </c:pt>
                <c:pt idx="232">
                  <c:v>-95000.0</c:v>
                </c:pt>
                <c:pt idx="233">
                  <c:v>-95000.0</c:v>
                </c:pt>
                <c:pt idx="234">
                  <c:v>-95000.0</c:v>
                </c:pt>
                <c:pt idx="235">
                  <c:v>-95000.0</c:v>
                </c:pt>
                <c:pt idx="236">
                  <c:v>-95000.0</c:v>
                </c:pt>
                <c:pt idx="237">
                  <c:v>-95000.0</c:v>
                </c:pt>
                <c:pt idx="238">
                  <c:v>-95000.0</c:v>
                </c:pt>
                <c:pt idx="239">
                  <c:v>-95000.0</c:v>
                </c:pt>
                <c:pt idx="240">
                  <c:v>-100000.0</c:v>
                </c:pt>
                <c:pt idx="241">
                  <c:v>-100000.0</c:v>
                </c:pt>
                <c:pt idx="242">
                  <c:v>-100000.0</c:v>
                </c:pt>
              </c:numCache>
            </c:numRef>
          </c:val>
        </c:ser>
        <c:ser>
          <c:idx val="5"/>
          <c:order val="5"/>
          <c:tx>
            <c:strRef>
              <c:f>'Общие расходы на квартиру'!$X$23</c:f>
              <c:strCache>
                <c:ptCount val="1"/>
                <c:pt idx="0">
                  <c:v>Пошлины, риэлтор, и др.стартовые</c:v>
                </c:pt>
              </c:strCache>
            </c:strRef>
          </c:tx>
          <c:spPr>
            <a:solidFill>
              <a:srgbClr val="FFC000">
                <a:alpha val="30000"/>
              </a:srgbClr>
            </a:solidFill>
            <a:ln w="9525" cmpd="sng">
              <a:solidFill>
                <a:srgbClr val="FFC000"/>
              </a:solidFill>
              <a:prstDash val="solid"/>
            </a:ln>
          </c:spPr>
          <c:cat>
            <c:numRef>
              <c:f>'Общие расходы на квартиру'!$A$24:$A$266</c:f>
              <c:numCache>
                <c:formatCode>General</c:formatCode>
                <c:ptCount val="243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  <c:pt idx="101">
                  <c:v>101.0</c:v>
                </c:pt>
                <c:pt idx="102">
                  <c:v>102.0</c:v>
                </c:pt>
                <c:pt idx="103">
                  <c:v>103.0</c:v>
                </c:pt>
                <c:pt idx="104">
                  <c:v>104.0</c:v>
                </c:pt>
                <c:pt idx="105">
                  <c:v>105.0</c:v>
                </c:pt>
                <c:pt idx="106">
                  <c:v>106.0</c:v>
                </c:pt>
                <c:pt idx="107">
                  <c:v>107.0</c:v>
                </c:pt>
                <c:pt idx="108">
                  <c:v>108.0</c:v>
                </c:pt>
                <c:pt idx="109">
                  <c:v>109.0</c:v>
                </c:pt>
                <c:pt idx="110">
                  <c:v>110.0</c:v>
                </c:pt>
                <c:pt idx="111">
                  <c:v>111.0</c:v>
                </c:pt>
                <c:pt idx="112">
                  <c:v>112.0</c:v>
                </c:pt>
                <c:pt idx="113">
                  <c:v>113.0</c:v>
                </c:pt>
                <c:pt idx="114">
                  <c:v>114.0</c:v>
                </c:pt>
                <c:pt idx="115">
                  <c:v>115.0</c:v>
                </c:pt>
                <c:pt idx="116">
                  <c:v>116.0</c:v>
                </c:pt>
                <c:pt idx="117">
                  <c:v>117.0</c:v>
                </c:pt>
                <c:pt idx="118">
                  <c:v>118.0</c:v>
                </c:pt>
                <c:pt idx="119">
                  <c:v>119.0</c:v>
                </c:pt>
                <c:pt idx="120">
                  <c:v>120.0</c:v>
                </c:pt>
                <c:pt idx="121">
                  <c:v>121.0</c:v>
                </c:pt>
                <c:pt idx="122">
                  <c:v>122.0</c:v>
                </c:pt>
                <c:pt idx="123">
                  <c:v>123.0</c:v>
                </c:pt>
                <c:pt idx="124">
                  <c:v>124.0</c:v>
                </c:pt>
                <c:pt idx="125">
                  <c:v>125.0</c:v>
                </c:pt>
                <c:pt idx="126">
                  <c:v>126.0</c:v>
                </c:pt>
                <c:pt idx="127">
                  <c:v>127.0</c:v>
                </c:pt>
                <c:pt idx="128">
                  <c:v>128.0</c:v>
                </c:pt>
                <c:pt idx="129">
                  <c:v>129.0</c:v>
                </c:pt>
                <c:pt idx="130">
                  <c:v>130.0</c:v>
                </c:pt>
                <c:pt idx="131">
                  <c:v>131.0</c:v>
                </c:pt>
                <c:pt idx="132">
                  <c:v>132.0</c:v>
                </c:pt>
                <c:pt idx="133">
                  <c:v>133.0</c:v>
                </c:pt>
                <c:pt idx="134">
                  <c:v>134.0</c:v>
                </c:pt>
                <c:pt idx="135">
                  <c:v>135.0</c:v>
                </c:pt>
                <c:pt idx="136">
                  <c:v>136.0</c:v>
                </c:pt>
                <c:pt idx="137">
                  <c:v>137.0</c:v>
                </c:pt>
                <c:pt idx="138">
                  <c:v>138.0</c:v>
                </c:pt>
                <c:pt idx="139">
                  <c:v>139.0</c:v>
                </c:pt>
                <c:pt idx="140">
                  <c:v>140.0</c:v>
                </c:pt>
                <c:pt idx="141">
                  <c:v>141.0</c:v>
                </c:pt>
                <c:pt idx="142">
                  <c:v>142.0</c:v>
                </c:pt>
                <c:pt idx="143">
                  <c:v>143.0</c:v>
                </c:pt>
                <c:pt idx="144">
                  <c:v>144.0</c:v>
                </c:pt>
                <c:pt idx="145">
                  <c:v>145.0</c:v>
                </c:pt>
                <c:pt idx="146">
                  <c:v>146.0</c:v>
                </c:pt>
                <c:pt idx="147">
                  <c:v>147.0</c:v>
                </c:pt>
                <c:pt idx="148">
                  <c:v>148.0</c:v>
                </c:pt>
                <c:pt idx="149">
                  <c:v>149.0</c:v>
                </c:pt>
                <c:pt idx="150">
                  <c:v>150.0</c:v>
                </c:pt>
                <c:pt idx="151">
                  <c:v>151.0</c:v>
                </c:pt>
                <c:pt idx="152">
                  <c:v>152.0</c:v>
                </c:pt>
                <c:pt idx="153">
                  <c:v>153.0</c:v>
                </c:pt>
                <c:pt idx="154">
                  <c:v>154.0</c:v>
                </c:pt>
                <c:pt idx="155">
                  <c:v>155.0</c:v>
                </c:pt>
                <c:pt idx="156">
                  <c:v>156.0</c:v>
                </c:pt>
                <c:pt idx="157">
                  <c:v>157.0</c:v>
                </c:pt>
                <c:pt idx="158">
                  <c:v>158.0</c:v>
                </c:pt>
                <c:pt idx="159">
                  <c:v>159.0</c:v>
                </c:pt>
                <c:pt idx="160">
                  <c:v>160.0</c:v>
                </c:pt>
                <c:pt idx="161">
                  <c:v>161.0</c:v>
                </c:pt>
                <c:pt idx="162">
                  <c:v>162.0</c:v>
                </c:pt>
                <c:pt idx="163">
                  <c:v>163.0</c:v>
                </c:pt>
                <c:pt idx="164">
                  <c:v>164.0</c:v>
                </c:pt>
                <c:pt idx="165">
                  <c:v>165.0</c:v>
                </c:pt>
                <c:pt idx="166">
                  <c:v>166.0</c:v>
                </c:pt>
                <c:pt idx="167">
                  <c:v>167.0</c:v>
                </c:pt>
                <c:pt idx="168">
                  <c:v>168.0</c:v>
                </c:pt>
                <c:pt idx="169">
                  <c:v>169.0</c:v>
                </c:pt>
                <c:pt idx="170">
                  <c:v>170.0</c:v>
                </c:pt>
                <c:pt idx="171">
                  <c:v>171.0</c:v>
                </c:pt>
                <c:pt idx="172">
                  <c:v>172.0</c:v>
                </c:pt>
                <c:pt idx="173">
                  <c:v>173.0</c:v>
                </c:pt>
                <c:pt idx="174">
                  <c:v>174.0</c:v>
                </c:pt>
                <c:pt idx="175">
                  <c:v>175.0</c:v>
                </c:pt>
                <c:pt idx="176">
                  <c:v>176.0</c:v>
                </c:pt>
                <c:pt idx="177">
                  <c:v>177.0</c:v>
                </c:pt>
                <c:pt idx="178">
                  <c:v>178.0</c:v>
                </c:pt>
                <c:pt idx="179">
                  <c:v>179.0</c:v>
                </c:pt>
                <c:pt idx="180">
                  <c:v>180.0</c:v>
                </c:pt>
                <c:pt idx="181">
                  <c:v>181.0</c:v>
                </c:pt>
                <c:pt idx="182">
                  <c:v>182.0</c:v>
                </c:pt>
                <c:pt idx="183">
                  <c:v>183.0</c:v>
                </c:pt>
                <c:pt idx="184">
                  <c:v>184.0</c:v>
                </c:pt>
                <c:pt idx="185">
                  <c:v>185.0</c:v>
                </c:pt>
                <c:pt idx="186">
                  <c:v>186.0</c:v>
                </c:pt>
                <c:pt idx="187">
                  <c:v>187.0</c:v>
                </c:pt>
                <c:pt idx="188">
                  <c:v>188.0</c:v>
                </c:pt>
                <c:pt idx="189">
                  <c:v>189.0</c:v>
                </c:pt>
                <c:pt idx="190">
                  <c:v>190.0</c:v>
                </c:pt>
                <c:pt idx="191">
                  <c:v>191.0</c:v>
                </c:pt>
                <c:pt idx="192">
                  <c:v>192.0</c:v>
                </c:pt>
                <c:pt idx="193">
                  <c:v>193.0</c:v>
                </c:pt>
                <c:pt idx="194">
                  <c:v>194.0</c:v>
                </c:pt>
                <c:pt idx="195">
                  <c:v>195.0</c:v>
                </c:pt>
                <c:pt idx="196">
                  <c:v>196.0</c:v>
                </c:pt>
                <c:pt idx="197">
                  <c:v>197.0</c:v>
                </c:pt>
                <c:pt idx="198">
                  <c:v>198.0</c:v>
                </c:pt>
                <c:pt idx="199">
                  <c:v>199.0</c:v>
                </c:pt>
                <c:pt idx="200">
                  <c:v>200.0</c:v>
                </c:pt>
                <c:pt idx="201">
                  <c:v>201.0</c:v>
                </c:pt>
                <c:pt idx="202">
                  <c:v>202.0</c:v>
                </c:pt>
                <c:pt idx="203">
                  <c:v>203.0</c:v>
                </c:pt>
                <c:pt idx="204">
                  <c:v>204.0</c:v>
                </c:pt>
                <c:pt idx="205">
                  <c:v>205.0</c:v>
                </c:pt>
                <c:pt idx="206">
                  <c:v>206.0</c:v>
                </c:pt>
                <c:pt idx="207">
                  <c:v>207.0</c:v>
                </c:pt>
                <c:pt idx="208">
                  <c:v>208.0</c:v>
                </c:pt>
                <c:pt idx="209">
                  <c:v>209.0</c:v>
                </c:pt>
                <c:pt idx="210">
                  <c:v>210.0</c:v>
                </c:pt>
                <c:pt idx="211">
                  <c:v>211.0</c:v>
                </c:pt>
                <c:pt idx="212">
                  <c:v>212.0</c:v>
                </c:pt>
                <c:pt idx="213">
                  <c:v>213.0</c:v>
                </c:pt>
                <c:pt idx="214">
                  <c:v>214.0</c:v>
                </c:pt>
                <c:pt idx="215">
                  <c:v>215.0</c:v>
                </c:pt>
                <c:pt idx="216">
                  <c:v>216.0</c:v>
                </c:pt>
                <c:pt idx="217">
                  <c:v>217.0</c:v>
                </c:pt>
                <c:pt idx="218">
                  <c:v>218.0</c:v>
                </c:pt>
                <c:pt idx="219">
                  <c:v>219.0</c:v>
                </c:pt>
                <c:pt idx="220">
                  <c:v>220.0</c:v>
                </c:pt>
                <c:pt idx="221">
                  <c:v>221.0</c:v>
                </c:pt>
                <c:pt idx="222">
                  <c:v>222.0</c:v>
                </c:pt>
                <c:pt idx="223">
                  <c:v>223.0</c:v>
                </c:pt>
                <c:pt idx="224">
                  <c:v>224.0</c:v>
                </c:pt>
                <c:pt idx="225">
                  <c:v>225.0</c:v>
                </c:pt>
                <c:pt idx="226">
                  <c:v>226.0</c:v>
                </c:pt>
                <c:pt idx="227">
                  <c:v>227.0</c:v>
                </c:pt>
                <c:pt idx="228">
                  <c:v>228.0</c:v>
                </c:pt>
                <c:pt idx="229">
                  <c:v>229.0</c:v>
                </c:pt>
                <c:pt idx="230">
                  <c:v>230.0</c:v>
                </c:pt>
                <c:pt idx="231">
                  <c:v>231.0</c:v>
                </c:pt>
                <c:pt idx="232">
                  <c:v>232.0</c:v>
                </c:pt>
                <c:pt idx="233">
                  <c:v>233.0</c:v>
                </c:pt>
                <c:pt idx="234">
                  <c:v>234.0</c:v>
                </c:pt>
                <c:pt idx="235">
                  <c:v>235.0</c:v>
                </c:pt>
                <c:pt idx="236">
                  <c:v>236.0</c:v>
                </c:pt>
                <c:pt idx="237">
                  <c:v>237.0</c:v>
                </c:pt>
                <c:pt idx="238">
                  <c:v>238.0</c:v>
                </c:pt>
                <c:pt idx="239">
                  <c:v>239.0</c:v>
                </c:pt>
                <c:pt idx="240">
                  <c:v>240.0</c:v>
                </c:pt>
                <c:pt idx="241">
                  <c:v>241.0</c:v>
                </c:pt>
                <c:pt idx="242">
                  <c:v>242.0</c:v>
                </c:pt>
              </c:numCache>
            </c:numRef>
          </c:cat>
          <c:val>
            <c:numRef>
              <c:f>'Общие расходы на квартиру'!$X$24:$X$266</c:f>
              <c:numCache>
                <c:formatCode>_-* #,##0.00\ [$₽-419]_-;\-* #,##0.00\ [$₽-419]_-;_-* "-"??\ [$₽-419]_-;_-@</c:formatCode>
                <c:ptCount val="243"/>
                <c:pt idx="0">
                  <c:v>-150000.0</c:v>
                </c:pt>
                <c:pt idx="1">
                  <c:v>-150000.0</c:v>
                </c:pt>
                <c:pt idx="2">
                  <c:v>-150000.0</c:v>
                </c:pt>
                <c:pt idx="3">
                  <c:v>-150000.0</c:v>
                </c:pt>
                <c:pt idx="4">
                  <c:v>-150000.0</c:v>
                </c:pt>
                <c:pt idx="5">
                  <c:v>-150000.0</c:v>
                </c:pt>
                <c:pt idx="6">
                  <c:v>-150000.0</c:v>
                </c:pt>
                <c:pt idx="7">
                  <c:v>-150000.0</c:v>
                </c:pt>
                <c:pt idx="8">
                  <c:v>-150000.0</c:v>
                </c:pt>
                <c:pt idx="9">
                  <c:v>-150000.0</c:v>
                </c:pt>
                <c:pt idx="10">
                  <c:v>-150000.0</c:v>
                </c:pt>
                <c:pt idx="11">
                  <c:v>-150000.0</c:v>
                </c:pt>
                <c:pt idx="12">
                  <c:v>-150000.0</c:v>
                </c:pt>
                <c:pt idx="13">
                  <c:v>-150000.0</c:v>
                </c:pt>
                <c:pt idx="14">
                  <c:v>-150000.0</c:v>
                </c:pt>
                <c:pt idx="15">
                  <c:v>-150000.0</c:v>
                </c:pt>
                <c:pt idx="16">
                  <c:v>-150000.0</c:v>
                </c:pt>
                <c:pt idx="17">
                  <c:v>-150000.0</c:v>
                </c:pt>
                <c:pt idx="18">
                  <c:v>-150000.0</c:v>
                </c:pt>
                <c:pt idx="19">
                  <c:v>-150000.0</c:v>
                </c:pt>
                <c:pt idx="20">
                  <c:v>-150000.0</c:v>
                </c:pt>
                <c:pt idx="21">
                  <c:v>-150000.0</c:v>
                </c:pt>
                <c:pt idx="22">
                  <c:v>-150000.0</c:v>
                </c:pt>
                <c:pt idx="23">
                  <c:v>-150000.0</c:v>
                </c:pt>
                <c:pt idx="24">
                  <c:v>-150000.0</c:v>
                </c:pt>
                <c:pt idx="25">
                  <c:v>-150000.0</c:v>
                </c:pt>
                <c:pt idx="26">
                  <c:v>-150000.0</c:v>
                </c:pt>
                <c:pt idx="27">
                  <c:v>-150000.0</c:v>
                </c:pt>
                <c:pt idx="28">
                  <c:v>-150000.0</c:v>
                </c:pt>
                <c:pt idx="29">
                  <c:v>-150000.0</c:v>
                </c:pt>
                <c:pt idx="30">
                  <c:v>-150000.0</c:v>
                </c:pt>
                <c:pt idx="31">
                  <c:v>-150000.0</c:v>
                </c:pt>
                <c:pt idx="32">
                  <c:v>-150000.0</c:v>
                </c:pt>
                <c:pt idx="33">
                  <c:v>-150000.0</c:v>
                </c:pt>
                <c:pt idx="34">
                  <c:v>-150000.0</c:v>
                </c:pt>
                <c:pt idx="35">
                  <c:v>-150000.0</c:v>
                </c:pt>
                <c:pt idx="36">
                  <c:v>-150000.0</c:v>
                </c:pt>
                <c:pt idx="37">
                  <c:v>-150000.0</c:v>
                </c:pt>
                <c:pt idx="38">
                  <c:v>-150000.0</c:v>
                </c:pt>
                <c:pt idx="39">
                  <c:v>-150000.0</c:v>
                </c:pt>
                <c:pt idx="40">
                  <c:v>-150000.0</c:v>
                </c:pt>
                <c:pt idx="41">
                  <c:v>-150000.0</c:v>
                </c:pt>
                <c:pt idx="42">
                  <c:v>-150000.0</c:v>
                </c:pt>
                <c:pt idx="43">
                  <c:v>-150000.0</c:v>
                </c:pt>
                <c:pt idx="44">
                  <c:v>-150000.0</c:v>
                </c:pt>
                <c:pt idx="45">
                  <c:v>-150000.0</c:v>
                </c:pt>
                <c:pt idx="46">
                  <c:v>-150000.0</c:v>
                </c:pt>
                <c:pt idx="47">
                  <c:v>-150000.0</c:v>
                </c:pt>
                <c:pt idx="48">
                  <c:v>-150000.0</c:v>
                </c:pt>
                <c:pt idx="49">
                  <c:v>-150000.0</c:v>
                </c:pt>
                <c:pt idx="50">
                  <c:v>-150000.0</c:v>
                </c:pt>
                <c:pt idx="51">
                  <c:v>-150000.0</c:v>
                </c:pt>
                <c:pt idx="52">
                  <c:v>-150000.0</c:v>
                </c:pt>
                <c:pt idx="53">
                  <c:v>-150000.0</c:v>
                </c:pt>
                <c:pt idx="54">
                  <c:v>-150000.0</c:v>
                </c:pt>
                <c:pt idx="55">
                  <c:v>-150000.0</c:v>
                </c:pt>
                <c:pt idx="56">
                  <c:v>-150000.0</c:v>
                </c:pt>
                <c:pt idx="57">
                  <c:v>-150000.0</c:v>
                </c:pt>
                <c:pt idx="58">
                  <c:v>-150000.0</c:v>
                </c:pt>
                <c:pt idx="59">
                  <c:v>-150000.0</c:v>
                </c:pt>
                <c:pt idx="60">
                  <c:v>-150000.0</c:v>
                </c:pt>
                <c:pt idx="61">
                  <c:v>-150000.0</c:v>
                </c:pt>
                <c:pt idx="62">
                  <c:v>-150000.0</c:v>
                </c:pt>
                <c:pt idx="63">
                  <c:v>-150000.0</c:v>
                </c:pt>
                <c:pt idx="64">
                  <c:v>-150000.0</c:v>
                </c:pt>
                <c:pt idx="65">
                  <c:v>-150000.0</c:v>
                </c:pt>
                <c:pt idx="66">
                  <c:v>-150000.0</c:v>
                </c:pt>
                <c:pt idx="67">
                  <c:v>-150000.0</c:v>
                </c:pt>
                <c:pt idx="68">
                  <c:v>-150000.0</c:v>
                </c:pt>
                <c:pt idx="69">
                  <c:v>-150000.0</c:v>
                </c:pt>
                <c:pt idx="70">
                  <c:v>-150000.0</c:v>
                </c:pt>
                <c:pt idx="71">
                  <c:v>-150000.0</c:v>
                </c:pt>
                <c:pt idx="72">
                  <c:v>-150000.0</c:v>
                </c:pt>
                <c:pt idx="73">
                  <c:v>-150000.0</c:v>
                </c:pt>
                <c:pt idx="74">
                  <c:v>-150000.0</c:v>
                </c:pt>
                <c:pt idx="75">
                  <c:v>-150000.0</c:v>
                </c:pt>
                <c:pt idx="76">
                  <c:v>-150000.0</c:v>
                </c:pt>
                <c:pt idx="77">
                  <c:v>-150000.0</c:v>
                </c:pt>
                <c:pt idx="78">
                  <c:v>-150000.0</c:v>
                </c:pt>
                <c:pt idx="79">
                  <c:v>-150000.0</c:v>
                </c:pt>
                <c:pt idx="80">
                  <c:v>-150000.0</c:v>
                </c:pt>
                <c:pt idx="81">
                  <c:v>-150000.0</c:v>
                </c:pt>
                <c:pt idx="82">
                  <c:v>-150000.0</c:v>
                </c:pt>
                <c:pt idx="83">
                  <c:v>-150000.0</c:v>
                </c:pt>
                <c:pt idx="84">
                  <c:v>-150000.0</c:v>
                </c:pt>
                <c:pt idx="85">
                  <c:v>-150000.0</c:v>
                </c:pt>
                <c:pt idx="86">
                  <c:v>-150000.0</c:v>
                </c:pt>
                <c:pt idx="87">
                  <c:v>-150000.0</c:v>
                </c:pt>
                <c:pt idx="88">
                  <c:v>-150000.0</c:v>
                </c:pt>
                <c:pt idx="89">
                  <c:v>-150000.0</c:v>
                </c:pt>
                <c:pt idx="90">
                  <c:v>-150000.0</c:v>
                </c:pt>
                <c:pt idx="91">
                  <c:v>-150000.0</c:v>
                </c:pt>
                <c:pt idx="92">
                  <c:v>-150000.0</c:v>
                </c:pt>
                <c:pt idx="93">
                  <c:v>-150000.0</c:v>
                </c:pt>
                <c:pt idx="94">
                  <c:v>-150000.0</c:v>
                </c:pt>
                <c:pt idx="95">
                  <c:v>-150000.0</c:v>
                </c:pt>
                <c:pt idx="96">
                  <c:v>-150000.0</c:v>
                </c:pt>
                <c:pt idx="97">
                  <c:v>-150000.0</c:v>
                </c:pt>
                <c:pt idx="98">
                  <c:v>-150000.0</c:v>
                </c:pt>
                <c:pt idx="99">
                  <c:v>-150000.0</c:v>
                </c:pt>
                <c:pt idx="100">
                  <c:v>-150000.0</c:v>
                </c:pt>
                <c:pt idx="101">
                  <c:v>-150000.0</c:v>
                </c:pt>
                <c:pt idx="102">
                  <c:v>-150000.0</c:v>
                </c:pt>
                <c:pt idx="103">
                  <c:v>-150000.0</c:v>
                </c:pt>
                <c:pt idx="104">
                  <c:v>-150000.0</c:v>
                </c:pt>
                <c:pt idx="105">
                  <c:v>-150000.0</c:v>
                </c:pt>
                <c:pt idx="106">
                  <c:v>-150000.0</c:v>
                </c:pt>
                <c:pt idx="107">
                  <c:v>-150000.0</c:v>
                </c:pt>
                <c:pt idx="108">
                  <c:v>-150000.0</c:v>
                </c:pt>
                <c:pt idx="109">
                  <c:v>-150000.0</c:v>
                </c:pt>
                <c:pt idx="110">
                  <c:v>-150000.0</c:v>
                </c:pt>
                <c:pt idx="111">
                  <c:v>-150000.0</c:v>
                </c:pt>
                <c:pt idx="112">
                  <c:v>-150000.0</c:v>
                </c:pt>
                <c:pt idx="113">
                  <c:v>-150000.0</c:v>
                </c:pt>
                <c:pt idx="114">
                  <c:v>-150000.0</c:v>
                </c:pt>
                <c:pt idx="115">
                  <c:v>-150000.0</c:v>
                </c:pt>
                <c:pt idx="116">
                  <c:v>-150000.0</c:v>
                </c:pt>
                <c:pt idx="117">
                  <c:v>-150000.0</c:v>
                </c:pt>
                <c:pt idx="118">
                  <c:v>-150000.0</c:v>
                </c:pt>
                <c:pt idx="119">
                  <c:v>-150000.0</c:v>
                </c:pt>
                <c:pt idx="120">
                  <c:v>-150000.0</c:v>
                </c:pt>
                <c:pt idx="121">
                  <c:v>-150000.0</c:v>
                </c:pt>
                <c:pt idx="122">
                  <c:v>-150000.0</c:v>
                </c:pt>
                <c:pt idx="123">
                  <c:v>-150000.0</c:v>
                </c:pt>
                <c:pt idx="124">
                  <c:v>-150000.0</c:v>
                </c:pt>
                <c:pt idx="125">
                  <c:v>-150000.0</c:v>
                </c:pt>
                <c:pt idx="126">
                  <c:v>-150000.0</c:v>
                </c:pt>
                <c:pt idx="127">
                  <c:v>-150000.0</c:v>
                </c:pt>
                <c:pt idx="128">
                  <c:v>-150000.0</c:v>
                </c:pt>
                <c:pt idx="129">
                  <c:v>-150000.0</c:v>
                </c:pt>
                <c:pt idx="130">
                  <c:v>-150000.0</c:v>
                </c:pt>
                <c:pt idx="131">
                  <c:v>-150000.0</c:v>
                </c:pt>
                <c:pt idx="132">
                  <c:v>-150000.0</c:v>
                </c:pt>
                <c:pt idx="133">
                  <c:v>-150000.0</c:v>
                </c:pt>
                <c:pt idx="134">
                  <c:v>-150000.0</c:v>
                </c:pt>
                <c:pt idx="135">
                  <c:v>-150000.0</c:v>
                </c:pt>
                <c:pt idx="136">
                  <c:v>-150000.0</c:v>
                </c:pt>
                <c:pt idx="137">
                  <c:v>-150000.0</c:v>
                </c:pt>
                <c:pt idx="138">
                  <c:v>-150000.0</c:v>
                </c:pt>
                <c:pt idx="139">
                  <c:v>-150000.0</c:v>
                </c:pt>
                <c:pt idx="140">
                  <c:v>-150000.0</c:v>
                </c:pt>
                <c:pt idx="141">
                  <c:v>-150000.0</c:v>
                </c:pt>
                <c:pt idx="142">
                  <c:v>-150000.0</c:v>
                </c:pt>
                <c:pt idx="143">
                  <c:v>-150000.0</c:v>
                </c:pt>
                <c:pt idx="144">
                  <c:v>-150000.0</c:v>
                </c:pt>
                <c:pt idx="145">
                  <c:v>-150000.0</c:v>
                </c:pt>
                <c:pt idx="146">
                  <c:v>-150000.0</c:v>
                </c:pt>
                <c:pt idx="147">
                  <c:v>-150000.0</c:v>
                </c:pt>
                <c:pt idx="148">
                  <c:v>-150000.0</c:v>
                </c:pt>
                <c:pt idx="149">
                  <c:v>-150000.0</c:v>
                </c:pt>
                <c:pt idx="150">
                  <c:v>-150000.0</c:v>
                </c:pt>
                <c:pt idx="151">
                  <c:v>-150000.0</c:v>
                </c:pt>
                <c:pt idx="152">
                  <c:v>-150000.0</c:v>
                </c:pt>
                <c:pt idx="153">
                  <c:v>-150000.0</c:v>
                </c:pt>
                <c:pt idx="154">
                  <c:v>-150000.0</c:v>
                </c:pt>
                <c:pt idx="155">
                  <c:v>-150000.0</c:v>
                </c:pt>
                <c:pt idx="156">
                  <c:v>-150000.0</c:v>
                </c:pt>
                <c:pt idx="157">
                  <c:v>-150000.0</c:v>
                </c:pt>
                <c:pt idx="158">
                  <c:v>-150000.0</c:v>
                </c:pt>
                <c:pt idx="159">
                  <c:v>-150000.0</c:v>
                </c:pt>
                <c:pt idx="160">
                  <c:v>-150000.0</c:v>
                </c:pt>
                <c:pt idx="161">
                  <c:v>-150000.0</c:v>
                </c:pt>
                <c:pt idx="162">
                  <c:v>-150000.0</c:v>
                </c:pt>
                <c:pt idx="163">
                  <c:v>-150000.0</c:v>
                </c:pt>
                <c:pt idx="164">
                  <c:v>-150000.0</c:v>
                </c:pt>
                <c:pt idx="165">
                  <c:v>-150000.0</c:v>
                </c:pt>
                <c:pt idx="166">
                  <c:v>-150000.0</c:v>
                </c:pt>
                <c:pt idx="167">
                  <c:v>-150000.0</c:v>
                </c:pt>
                <c:pt idx="168">
                  <c:v>-150000.0</c:v>
                </c:pt>
                <c:pt idx="169">
                  <c:v>-150000.0</c:v>
                </c:pt>
                <c:pt idx="170">
                  <c:v>-150000.0</c:v>
                </c:pt>
                <c:pt idx="171">
                  <c:v>-150000.0</c:v>
                </c:pt>
                <c:pt idx="172">
                  <c:v>-150000.0</c:v>
                </c:pt>
                <c:pt idx="173">
                  <c:v>-150000.0</c:v>
                </c:pt>
                <c:pt idx="174">
                  <c:v>-150000.0</c:v>
                </c:pt>
                <c:pt idx="175">
                  <c:v>-150000.0</c:v>
                </c:pt>
                <c:pt idx="176">
                  <c:v>-150000.0</c:v>
                </c:pt>
                <c:pt idx="177">
                  <c:v>-150000.0</c:v>
                </c:pt>
                <c:pt idx="178">
                  <c:v>-150000.0</c:v>
                </c:pt>
                <c:pt idx="179">
                  <c:v>-150000.0</c:v>
                </c:pt>
                <c:pt idx="180">
                  <c:v>-150000.0</c:v>
                </c:pt>
                <c:pt idx="181">
                  <c:v>-150000.0</c:v>
                </c:pt>
                <c:pt idx="182">
                  <c:v>-150000.0</c:v>
                </c:pt>
                <c:pt idx="183">
                  <c:v>-150000.0</c:v>
                </c:pt>
                <c:pt idx="184">
                  <c:v>-150000.0</c:v>
                </c:pt>
                <c:pt idx="185">
                  <c:v>-150000.0</c:v>
                </c:pt>
                <c:pt idx="186">
                  <c:v>-150000.0</c:v>
                </c:pt>
                <c:pt idx="187">
                  <c:v>-150000.0</c:v>
                </c:pt>
                <c:pt idx="188">
                  <c:v>-150000.0</c:v>
                </c:pt>
                <c:pt idx="189">
                  <c:v>-150000.0</c:v>
                </c:pt>
                <c:pt idx="190">
                  <c:v>-150000.0</c:v>
                </c:pt>
                <c:pt idx="191">
                  <c:v>-150000.0</c:v>
                </c:pt>
                <c:pt idx="192">
                  <c:v>-150000.0</c:v>
                </c:pt>
                <c:pt idx="193">
                  <c:v>-150000.0</c:v>
                </c:pt>
                <c:pt idx="194">
                  <c:v>-150000.0</c:v>
                </c:pt>
                <c:pt idx="195">
                  <c:v>-150000.0</c:v>
                </c:pt>
                <c:pt idx="196">
                  <c:v>-150000.0</c:v>
                </c:pt>
                <c:pt idx="197">
                  <c:v>-150000.0</c:v>
                </c:pt>
                <c:pt idx="198">
                  <c:v>-150000.0</c:v>
                </c:pt>
                <c:pt idx="199">
                  <c:v>-150000.0</c:v>
                </c:pt>
                <c:pt idx="200">
                  <c:v>-150000.0</c:v>
                </c:pt>
                <c:pt idx="201">
                  <c:v>-150000.0</c:v>
                </c:pt>
                <c:pt idx="202">
                  <c:v>-150000.0</c:v>
                </c:pt>
                <c:pt idx="203">
                  <c:v>-150000.0</c:v>
                </c:pt>
                <c:pt idx="204">
                  <c:v>-150000.0</c:v>
                </c:pt>
                <c:pt idx="205">
                  <c:v>-150000.0</c:v>
                </c:pt>
                <c:pt idx="206">
                  <c:v>-150000.0</c:v>
                </c:pt>
                <c:pt idx="207">
                  <c:v>-150000.0</c:v>
                </c:pt>
                <c:pt idx="208">
                  <c:v>-150000.0</c:v>
                </c:pt>
                <c:pt idx="209">
                  <c:v>-150000.0</c:v>
                </c:pt>
                <c:pt idx="210">
                  <c:v>-150000.0</c:v>
                </c:pt>
                <c:pt idx="211">
                  <c:v>-150000.0</c:v>
                </c:pt>
                <c:pt idx="212">
                  <c:v>-150000.0</c:v>
                </c:pt>
                <c:pt idx="213">
                  <c:v>-150000.0</c:v>
                </c:pt>
                <c:pt idx="214">
                  <c:v>-150000.0</c:v>
                </c:pt>
                <c:pt idx="215">
                  <c:v>-150000.0</c:v>
                </c:pt>
                <c:pt idx="216">
                  <c:v>-150000.0</c:v>
                </c:pt>
                <c:pt idx="217">
                  <c:v>-150000.0</c:v>
                </c:pt>
                <c:pt idx="218">
                  <c:v>-150000.0</c:v>
                </c:pt>
                <c:pt idx="219">
                  <c:v>-150000.0</c:v>
                </c:pt>
                <c:pt idx="220">
                  <c:v>-150000.0</c:v>
                </c:pt>
                <c:pt idx="221">
                  <c:v>-150000.0</c:v>
                </c:pt>
                <c:pt idx="222">
                  <c:v>-150000.0</c:v>
                </c:pt>
                <c:pt idx="223">
                  <c:v>-150000.0</c:v>
                </c:pt>
                <c:pt idx="224">
                  <c:v>-150000.0</c:v>
                </c:pt>
                <c:pt idx="225">
                  <c:v>-150000.0</c:v>
                </c:pt>
                <c:pt idx="226">
                  <c:v>-150000.0</c:v>
                </c:pt>
                <c:pt idx="227">
                  <c:v>-150000.0</c:v>
                </c:pt>
                <c:pt idx="228">
                  <c:v>-150000.0</c:v>
                </c:pt>
                <c:pt idx="229">
                  <c:v>-150000.0</c:v>
                </c:pt>
                <c:pt idx="230">
                  <c:v>-150000.0</c:v>
                </c:pt>
                <c:pt idx="231">
                  <c:v>-150000.0</c:v>
                </c:pt>
                <c:pt idx="232">
                  <c:v>-150000.0</c:v>
                </c:pt>
                <c:pt idx="233">
                  <c:v>-150000.0</c:v>
                </c:pt>
                <c:pt idx="234">
                  <c:v>-150000.0</c:v>
                </c:pt>
                <c:pt idx="235">
                  <c:v>-150000.0</c:v>
                </c:pt>
                <c:pt idx="236">
                  <c:v>-150000.0</c:v>
                </c:pt>
                <c:pt idx="237">
                  <c:v>-150000.0</c:v>
                </c:pt>
                <c:pt idx="238">
                  <c:v>-150000.0</c:v>
                </c:pt>
                <c:pt idx="239">
                  <c:v>-150000.0</c:v>
                </c:pt>
                <c:pt idx="240">
                  <c:v>-150000.0</c:v>
                </c:pt>
                <c:pt idx="241">
                  <c:v>-150000.0</c:v>
                </c:pt>
                <c:pt idx="242">
                  <c:v>-150000.0</c:v>
                </c:pt>
              </c:numCache>
            </c:numRef>
          </c:val>
        </c:ser>
        <c:ser>
          <c:idx val="6"/>
          <c:order val="6"/>
          <c:tx>
            <c:strRef>
              <c:f>'Общие расходы на квартиру'!$Y$23</c:f>
              <c:strCache>
                <c:ptCount val="1"/>
                <c:pt idx="0">
                  <c:v>Ремонт</c:v>
                </c:pt>
              </c:strCache>
            </c:strRef>
          </c:tx>
          <c:spPr>
            <a:solidFill>
              <a:srgbClr val="FF0000">
                <a:alpha val="30000"/>
              </a:srgbClr>
            </a:solidFill>
            <a:ln w="9525" cmpd="sng">
              <a:solidFill>
                <a:srgbClr val="FF0000"/>
              </a:solidFill>
              <a:prstDash val="solid"/>
            </a:ln>
          </c:spPr>
          <c:cat>
            <c:numRef>
              <c:f>'Общие расходы на квартиру'!$A$24:$A$266</c:f>
              <c:numCache>
                <c:formatCode>General</c:formatCode>
                <c:ptCount val="243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  <c:pt idx="101">
                  <c:v>101.0</c:v>
                </c:pt>
                <c:pt idx="102">
                  <c:v>102.0</c:v>
                </c:pt>
                <c:pt idx="103">
                  <c:v>103.0</c:v>
                </c:pt>
                <c:pt idx="104">
                  <c:v>104.0</c:v>
                </c:pt>
                <c:pt idx="105">
                  <c:v>105.0</c:v>
                </c:pt>
                <c:pt idx="106">
                  <c:v>106.0</c:v>
                </c:pt>
                <c:pt idx="107">
                  <c:v>107.0</c:v>
                </c:pt>
                <c:pt idx="108">
                  <c:v>108.0</c:v>
                </c:pt>
                <c:pt idx="109">
                  <c:v>109.0</c:v>
                </c:pt>
                <c:pt idx="110">
                  <c:v>110.0</c:v>
                </c:pt>
                <c:pt idx="111">
                  <c:v>111.0</c:v>
                </c:pt>
                <c:pt idx="112">
                  <c:v>112.0</c:v>
                </c:pt>
                <c:pt idx="113">
                  <c:v>113.0</c:v>
                </c:pt>
                <c:pt idx="114">
                  <c:v>114.0</c:v>
                </c:pt>
                <c:pt idx="115">
                  <c:v>115.0</c:v>
                </c:pt>
                <c:pt idx="116">
                  <c:v>116.0</c:v>
                </c:pt>
                <c:pt idx="117">
                  <c:v>117.0</c:v>
                </c:pt>
                <c:pt idx="118">
                  <c:v>118.0</c:v>
                </c:pt>
                <c:pt idx="119">
                  <c:v>119.0</c:v>
                </c:pt>
                <c:pt idx="120">
                  <c:v>120.0</c:v>
                </c:pt>
                <c:pt idx="121">
                  <c:v>121.0</c:v>
                </c:pt>
                <c:pt idx="122">
                  <c:v>122.0</c:v>
                </c:pt>
                <c:pt idx="123">
                  <c:v>123.0</c:v>
                </c:pt>
                <c:pt idx="124">
                  <c:v>124.0</c:v>
                </c:pt>
                <c:pt idx="125">
                  <c:v>125.0</c:v>
                </c:pt>
                <c:pt idx="126">
                  <c:v>126.0</c:v>
                </c:pt>
                <c:pt idx="127">
                  <c:v>127.0</c:v>
                </c:pt>
                <c:pt idx="128">
                  <c:v>128.0</c:v>
                </c:pt>
                <c:pt idx="129">
                  <c:v>129.0</c:v>
                </c:pt>
                <c:pt idx="130">
                  <c:v>130.0</c:v>
                </c:pt>
                <c:pt idx="131">
                  <c:v>131.0</c:v>
                </c:pt>
                <c:pt idx="132">
                  <c:v>132.0</c:v>
                </c:pt>
                <c:pt idx="133">
                  <c:v>133.0</c:v>
                </c:pt>
                <c:pt idx="134">
                  <c:v>134.0</c:v>
                </c:pt>
                <c:pt idx="135">
                  <c:v>135.0</c:v>
                </c:pt>
                <c:pt idx="136">
                  <c:v>136.0</c:v>
                </c:pt>
                <c:pt idx="137">
                  <c:v>137.0</c:v>
                </c:pt>
                <c:pt idx="138">
                  <c:v>138.0</c:v>
                </c:pt>
                <c:pt idx="139">
                  <c:v>139.0</c:v>
                </c:pt>
                <c:pt idx="140">
                  <c:v>140.0</c:v>
                </c:pt>
                <c:pt idx="141">
                  <c:v>141.0</c:v>
                </c:pt>
                <c:pt idx="142">
                  <c:v>142.0</c:v>
                </c:pt>
                <c:pt idx="143">
                  <c:v>143.0</c:v>
                </c:pt>
                <c:pt idx="144">
                  <c:v>144.0</c:v>
                </c:pt>
                <c:pt idx="145">
                  <c:v>145.0</c:v>
                </c:pt>
                <c:pt idx="146">
                  <c:v>146.0</c:v>
                </c:pt>
                <c:pt idx="147">
                  <c:v>147.0</c:v>
                </c:pt>
                <c:pt idx="148">
                  <c:v>148.0</c:v>
                </c:pt>
                <c:pt idx="149">
                  <c:v>149.0</c:v>
                </c:pt>
                <c:pt idx="150">
                  <c:v>150.0</c:v>
                </c:pt>
                <c:pt idx="151">
                  <c:v>151.0</c:v>
                </c:pt>
                <c:pt idx="152">
                  <c:v>152.0</c:v>
                </c:pt>
                <c:pt idx="153">
                  <c:v>153.0</c:v>
                </c:pt>
                <c:pt idx="154">
                  <c:v>154.0</c:v>
                </c:pt>
                <c:pt idx="155">
                  <c:v>155.0</c:v>
                </c:pt>
                <c:pt idx="156">
                  <c:v>156.0</c:v>
                </c:pt>
                <c:pt idx="157">
                  <c:v>157.0</c:v>
                </c:pt>
                <c:pt idx="158">
                  <c:v>158.0</c:v>
                </c:pt>
                <c:pt idx="159">
                  <c:v>159.0</c:v>
                </c:pt>
                <c:pt idx="160">
                  <c:v>160.0</c:v>
                </c:pt>
                <c:pt idx="161">
                  <c:v>161.0</c:v>
                </c:pt>
                <c:pt idx="162">
                  <c:v>162.0</c:v>
                </c:pt>
                <c:pt idx="163">
                  <c:v>163.0</c:v>
                </c:pt>
                <c:pt idx="164">
                  <c:v>164.0</c:v>
                </c:pt>
                <c:pt idx="165">
                  <c:v>165.0</c:v>
                </c:pt>
                <c:pt idx="166">
                  <c:v>166.0</c:v>
                </c:pt>
                <c:pt idx="167">
                  <c:v>167.0</c:v>
                </c:pt>
                <c:pt idx="168">
                  <c:v>168.0</c:v>
                </c:pt>
                <c:pt idx="169">
                  <c:v>169.0</c:v>
                </c:pt>
                <c:pt idx="170">
                  <c:v>170.0</c:v>
                </c:pt>
                <c:pt idx="171">
                  <c:v>171.0</c:v>
                </c:pt>
                <c:pt idx="172">
                  <c:v>172.0</c:v>
                </c:pt>
                <c:pt idx="173">
                  <c:v>173.0</c:v>
                </c:pt>
                <c:pt idx="174">
                  <c:v>174.0</c:v>
                </c:pt>
                <c:pt idx="175">
                  <c:v>175.0</c:v>
                </c:pt>
                <c:pt idx="176">
                  <c:v>176.0</c:v>
                </c:pt>
                <c:pt idx="177">
                  <c:v>177.0</c:v>
                </c:pt>
                <c:pt idx="178">
                  <c:v>178.0</c:v>
                </c:pt>
                <c:pt idx="179">
                  <c:v>179.0</c:v>
                </c:pt>
                <c:pt idx="180">
                  <c:v>180.0</c:v>
                </c:pt>
                <c:pt idx="181">
                  <c:v>181.0</c:v>
                </c:pt>
                <c:pt idx="182">
                  <c:v>182.0</c:v>
                </c:pt>
                <c:pt idx="183">
                  <c:v>183.0</c:v>
                </c:pt>
                <c:pt idx="184">
                  <c:v>184.0</c:v>
                </c:pt>
                <c:pt idx="185">
                  <c:v>185.0</c:v>
                </c:pt>
                <c:pt idx="186">
                  <c:v>186.0</c:v>
                </c:pt>
                <c:pt idx="187">
                  <c:v>187.0</c:v>
                </c:pt>
                <c:pt idx="188">
                  <c:v>188.0</c:v>
                </c:pt>
                <c:pt idx="189">
                  <c:v>189.0</c:v>
                </c:pt>
                <c:pt idx="190">
                  <c:v>190.0</c:v>
                </c:pt>
                <c:pt idx="191">
                  <c:v>191.0</c:v>
                </c:pt>
                <c:pt idx="192">
                  <c:v>192.0</c:v>
                </c:pt>
                <c:pt idx="193">
                  <c:v>193.0</c:v>
                </c:pt>
                <c:pt idx="194">
                  <c:v>194.0</c:v>
                </c:pt>
                <c:pt idx="195">
                  <c:v>195.0</c:v>
                </c:pt>
                <c:pt idx="196">
                  <c:v>196.0</c:v>
                </c:pt>
                <c:pt idx="197">
                  <c:v>197.0</c:v>
                </c:pt>
                <c:pt idx="198">
                  <c:v>198.0</c:v>
                </c:pt>
                <c:pt idx="199">
                  <c:v>199.0</c:v>
                </c:pt>
                <c:pt idx="200">
                  <c:v>200.0</c:v>
                </c:pt>
                <c:pt idx="201">
                  <c:v>201.0</c:v>
                </c:pt>
                <c:pt idx="202">
                  <c:v>202.0</c:v>
                </c:pt>
                <c:pt idx="203">
                  <c:v>203.0</c:v>
                </c:pt>
                <c:pt idx="204">
                  <c:v>204.0</c:v>
                </c:pt>
                <c:pt idx="205">
                  <c:v>205.0</c:v>
                </c:pt>
                <c:pt idx="206">
                  <c:v>206.0</c:v>
                </c:pt>
                <c:pt idx="207">
                  <c:v>207.0</c:v>
                </c:pt>
                <c:pt idx="208">
                  <c:v>208.0</c:v>
                </c:pt>
                <c:pt idx="209">
                  <c:v>209.0</c:v>
                </c:pt>
                <c:pt idx="210">
                  <c:v>210.0</c:v>
                </c:pt>
                <c:pt idx="211">
                  <c:v>211.0</c:v>
                </c:pt>
                <c:pt idx="212">
                  <c:v>212.0</c:v>
                </c:pt>
                <c:pt idx="213">
                  <c:v>213.0</c:v>
                </c:pt>
                <c:pt idx="214">
                  <c:v>214.0</c:v>
                </c:pt>
                <c:pt idx="215">
                  <c:v>215.0</c:v>
                </c:pt>
                <c:pt idx="216">
                  <c:v>216.0</c:v>
                </c:pt>
                <c:pt idx="217">
                  <c:v>217.0</c:v>
                </c:pt>
                <c:pt idx="218">
                  <c:v>218.0</c:v>
                </c:pt>
                <c:pt idx="219">
                  <c:v>219.0</c:v>
                </c:pt>
                <c:pt idx="220">
                  <c:v>220.0</c:v>
                </c:pt>
                <c:pt idx="221">
                  <c:v>221.0</c:v>
                </c:pt>
                <c:pt idx="222">
                  <c:v>222.0</c:v>
                </c:pt>
                <c:pt idx="223">
                  <c:v>223.0</c:v>
                </c:pt>
                <c:pt idx="224">
                  <c:v>224.0</c:v>
                </c:pt>
                <c:pt idx="225">
                  <c:v>225.0</c:v>
                </c:pt>
                <c:pt idx="226">
                  <c:v>226.0</c:v>
                </c:pt>
                <c:pt idx="227">
                  <c:v>227.0</c:v>
                </c:pt>
                <c:pt idx="228">
                  <c:v>228.0</c:v>
                </c:pt>
                <c:pt idx="229">
                  <c:v>229.0</c:v>
                </c:pt>
                <c:pt idx="230">
                  <c:v>230.0</c:v>
                </c:pt>
                <c:pt idx="231">
                  <c:v>231.0</c:v>
                </c:pt>
                <c:pt idx="232">
                  <c:v>232.0</c:v>
                </c:pt>
                <c:pt idx="233">
                  <c:v>233.0</c:v>
                </c:pt>
                <c:pt idx="234">
                  <c:v>234.0</c:v>
                </c:pt>
                <c:pt idx="235">
                  <c:v>235.0</c:v>
                </c:pt>
                <c:pt idx="236">
                  <c:v>236.0</c:v>
                </c:pt>
                <c:pt idx="237">
                  <c:v>237.0</c:v>
                </c:pt>
                <c:pt idx="238">
                  <c:v>238.0</c:v>
                </c:pt>
                <c:pt idx="239">
                  <c:v>239.0</c:v>
                </c:pt>
                <c:pt idx="240">
                  <c:v>240.0</c:v>
                </c:pt>
                <c:pt idx="241">
                  <c:v>241.0</c:v>
                </c:pt>
                <c:pt idx="242">
                  <c:v>242.0</c:v>
                </c:pt>
              </c:numCache>
            </c:numRef>
          </c:cat>
          <c:val>
            <c:numRef>
              <c:f>'Общие расходы на квартиру'!$Y$24:$Y$266</c:f>
              <c:numCache>
                <c:formatCode>_-* #,##0.00\ [$₽-419]_-;\-* #,##0.00\ [$₽-419]_-;_-* "-"??\ [$₽-419]_-;_-@</c:formatCode>
                <c:ptCount val="243"/>
                <c:pt idx="0">
                  <c:v>-130000.0</c:v>
                </c:pt>
                <c:pt idx="1">
                  <c:v>-260000.0</c:v>
                </c:pt>
                <c:pt idx="2">
                  <c:v>-390000.0</c:v>
                </c:pt>
                <c:pt idx="3">
                  <c:v>-520000.0</c:v>
                </c:pt>
                <c:pt idx="4">
                  <c:v>-520000.0</c:v>
                </c:pt>
                <c:pt idx="5">
                  <c:v>-520000.0</c:v>
                </c:pt>
                <c:pt idx="6">
                  <c:v>-520000.0</c:v>
                </c:pt>
                <c:pt idx="7">
                  <c:v>-520000.0</c:v>
                </c:pt>
                <c:pt idx="8">
                  <c:v>-520000.0</c:v>
                </c:pt>
                <c:pt idx="9">
                  <c:v>-520000.0</c:v>
                </c:pt>
                <c:pt idx="10">
                  <c:v>-520000.0</c:v>
                </c:pt>
                <c:pt idx="11">
                  <c:v>-520000.0</c:v>
                </c:pt>
                <c:pt idx="12">
                  <c:v>-520000.0</c:v>
                </c:pt>
                <c:pt idx="13">
                  <c:v>-520000.0</c:v>
                </c:pt>
                <c:pt idx="14">
                  <c:v>-520000.0</c:v>
                </c:pt>
                <c:pt idx="15">
                  <c:v>-520000.0</c:v>
                </c:pt>
                <c:pt idx="16">
                  <c:v>-520000.0</c:v>
                </c:pt>
                <c:pt idx="17">
                  <c:v>-520000.0</c:v>
                </c:pt>
                <c:pt idx="18">
                  <c:v>-520000.0</c:v>
                </c:pt>
                <c:pt idx="19">
                  <c:v>-520000.0</c:v>
                </c:pt>
                <c:pt idx="20">
                  <c:v>-520000.0</c:v>
                </c:pt>
                <c:pt idx="21">
                  <c:v>-520000.0</c:v>
                </c:pt>
                <c:pt idx="22">
                  <c:v>-520000.0</c:v>
                </c:pt>
                <c:pt idx="23">
                  <c:v>-520000.0</c:v>
                </c:pt>
                <c:pt idx="24">
                  <c:v>-520000.0</c:v>
                </c:pt>
                <c:pt idx="25">
                  <c:v>-520000.0</c:v>
                </c:pt>
                <c:pt idx="26">
                  <c:v>-520000.0</c:v>
                </c:pt>
                <c:pt idx="27">
                  <c:v>-520000.0</c:v>
                </c:pt>
                <c:pt idx="28">
                  <c:v>-520000.0</c:v>
                </c:pt>
                <c:pt idx="29">
                  <c:v>-520000.0</c:v>
                </c:pt>
                <c:pt idx="30">
                  <c:v>-520000.0</c:v>
                </c:pt>
                <c:pt idx="31">
                  <c:v>-520000.0</c:v>
                </c:pt>
                <c:pt idx="32">
                  <c:v>-520000.0</c:v>
                </c:pt>
                <c:pt idx="33">
                  <c:v>-520000.0</c:v>
                </c:pt>
                <c:pt idx="34">
                  <c:v>-520000.0</c:v>
                </c:pt>
                <c:pt idx="35">
                  <c:v>-520000.0</c:v>
                </c:pt>
                <c:pt idx="36">
                  <c:v>-520000.0</c:v>
                </c:pt>
                <c:pt idx="37">
                  <c:v>-520000.0</c:v>
                </c:pt>
                <c:pt idx="38">
                  <c:v>-520000.0</c:v>
                </c:pt>
                <c:pt idx="39">
                  <c:v>-520000.0</c:v>
                </c:pt>
                <c:pt idx="40">
                  <c:v>-520000.0</c:v>
                </c:pt>
                <c:pt idx="41">
                  <c:v>-520000.0</c:v>
                </c:pt>
                <c:pt idx="42">
                  <c:v>-520000.0</c:v>
                </c:pt>
                <c:pt idx="43">
                  <c:v>-520000.0</c:v>
                </c:pt>
                <c:pt idx="44">
                  <c:v>-520000.0</c:v>
                </c:pt>
                <c:pt idx="45">
                  <c:v>-520000.0</c:v>
                </c:pt>
                <c:pt idx="46">
                  <c:v>-520000.0</c:v>
                </c:pt>
                <c:pt idx="47">
                  <c:v>-520000.0</c:v>
                </c:pt>
                <c:pt idx="48">
                  <c:v>-520000.0</c:v>
                </c:pt>
                <c:pt idx="49">
                  <c:v>-520000.0</c:v>
                </c:pt>
                <c:pt idx="50">
                  <c:v>-520000.0</c:v>
                </c:pt>
                <c:pt idx="51">
                  <c:v>-520000.0</c:v>
                </c:pt>
                <c:pt idx="52">
                  <c:v>-520000.0</c:v>
                </c:pt>
                <c:pt idx="53">
                  <c:v>-520000.0</c:v>
                </c:pt>
                <c:pt idx="54">
                  <c:v>-520000.0</c:v>
                </c:pt>
                <c:pt idx="55">
                  <c:v>-520000.0</c:v>
                </c:pt>
                <c:pt idx="56">
                  <c:v>-520000.0</c:v>
                </c:pt>
                <c:pt idx="57">
                  <c:v>-520000.0</c:v>
                </c:pt>
                <c:pt idx="58">
                  <c:v>-520000.0</c:v>
                </c:pt>
                <c:pt idx="59">
                  <c:v>-520000.0</c:v>
                </c:pt>
                <c:pt idx="60">
                  <c:v>-520000.0</c:v>
                </c:pt>
                <c:pt idx="61">
                  <c:v>-520000.0</c:v>
                </c:pt>
                <c:pt idx="62">
                  <c:v>-520000.0</c:v>
                </c:pt>
                <c:pt idx="63">
                  <c:v>-520000.0</c:v>
                </c:pt>
                <c:pt idx="64">
                  <c:v>-520000.0</c:v>
                </c:pt>
                <c:pt idx="65">
                  <c:v>-520000.0</c:v>
                </c:pt>
                <c:pt idx="66">
                  <c:v>-520000.0</c:v>
                </c:pt>
                <c:pt idx="67">
                  <c:v>-520000.0</c:v>
                </c:pt>
                <c:pt idx="68">
                  <c:v>-520000.0</c:v>
                </c:pt>
                <c:pt idx="69">
                  <c:v>-520000.0</c:v>
                </c:pt>
                <c:pt idx="70">
                  <c:v>-520000.0</c:v>
                </c:pt>
                <c:pt idx="71">
                  <c:v>-520000.0</c:v>
                </c:pt>
                <c:pt idx="72">
                  <c:v>-520000.0</c:v>
                </c:pt>
                <c:pt idx="73">
                  <c:v>-520000.0</c:v>
                </c:pt>
                <c:pt idx="74">
                  <c:v>-520000.0</c:v>
                </c:pt>
                <c:pt idx="75">
                  <c:v>-520000.0</c:v>
                </c:pt>
                <c:pt idx="76">
                  <c:v>-520000.0</c:v>
                </c:pt>
                <c:pt idx="77">
                  <c:v>-520000.0</c:v>
                </c:pt>
                <c:pt idx="78">
                  <c:v>-520000.0</c:v>
                </c:pt>
                <c:pt idx="79">
                  <c:v>-520000.0</c:v>
                </c:pt>
                <c:pt idx="80">
                  <c:v>-520000.0</c:v>
                </c:pt>
                <c:pt idx="81">
                  <c:v>-520000.0</c:v>
                </c:pt>
                <c:pt idx="82">
                  <c:v>-520000.0</c:v>
                </c:pt>
                <c:pt idx="83">
                  <c:v>-520000.0</c:v>
                </c:pt>
                <c:pt idx="84">
                  <c:v>-520000.0</c:v>
                </c:pt>
                <c:pt idx="85">
                  <c:v>-520000.0</c:v>
                </c:pt>
                <c:pt idx="86">
                  <c:v>-520000.0</c:v>
                </c:pt>
                <c:pt idx="87">
                  <c:v>-520000.0</c:v>
                </c:pt>
                <c:pt idx="88">
                  <c:v>-520000.0</c:v>
                </c:pt>
                <c:pt idx="89">
                  <c:v>-520000.0</c:v>
                </c:pt>
                <c:pt idx="90">
                  <c:v>-520000.0</c:v>
                </c:pt>
                <c:pt idx="91">
                  <c:v>-520000.0</c:v>
                </c:pt>
                <c:pt idx="92">
                  <c:v>-520000.0</c:v>
                </c:pt>
                <c:pt idx="93">
                  <c:v>-520000.0</c:v>
                </c:pt>
                <c:pt idx="94">
                  <c:v>-520000.0</c:v>
                </c:pt>
                <c:pt idx="95">
                  <c:v>-520000.0</c:v>
                </c:pt>
                <c:pt idx="96">
                  <c:v>-520000.0</c:v>
                </c:pt>
                <c:pt idx="97">
                  <c:v>-520000.0</c:v>
                </c:pt>
                <c:pt idx="98">
                  <c:v>-520000.0</c:v>
                </c:pt>
                <c:pt idx="99">
                  <c:v>-520000.0</c:v>
                </c:pt>
                <c:pt idx="100">
                  <c:v>-520000.0</c:v>
                </c:pt>
                <c:pt idx="101">
                  <c:v>-520000.0</c:v>
                </c:pt>
                <c:pt idx="102">
                  <c:v>-520000.0</c:v>
                </c:pt>
                <c:pt idx="103">
                  <c:v>-520000.0</c:v>
                </c:pt>
                <c:pt idx="104">
                  <c:v>-520000.0</c:v>
                </c:pt>
                <c:pt idx="105">
                  <c:v>-520000.0</c:v>
                </c:pt>
                <c:pt idx="106">
                  <c:v>-520000.0</c:v>
                </c:pt>
                <c:pt idx="107">
                  <c:v>-520000.0</c:v>
                </c:pt>
                <c:pt idx="108">
                  <c:v>-520000.0</c:v>
                </c:pt>
                <c:pt idx="109">
                  <c:v>-520000.0</c:v>
                </c:pt>
                <c:pt idx="110">
                  <c:v>-520000.0</c:v>
                </c:pt>
                <c:pt idx="111">
                  <c:v>-520000.0</c:v>
                </c:pt>
                <c:pt idx="112">
                  <c:v>-520000.0</c:v>
                </c:pt>
                <c:pt idx="113">
                  <c:v>-520000.0</c:v>
                </c:pt>
                <c:pt idx="114">
                  <c:v>-520000.0</c:v>
                </c:pt>
                <c:pt idx="115">
                  <c:v>-520000.0</c:v>
                </c:pt>
                <c:pt idx="116">
                  <c:v>-520000.0</c:v>
                </c:pt>
                <c:pt idx="117">
                  <c:v>-520000.0</c:v>
                </c:pt>
                <c:pt idx="118">
                  <c:v>-520000.0</c:v>
                </c:pt>
                <c:pt idx="119">
                  <c:v>-520000.0</c:v>
                </c:pt>
                <c:pt idx="120">
                  <c:v>-520000.0</c:v>
                </c:pt>
                <c:pt idx="121">
                  <c:v>-520000.0</c:v>
                </c:pt>
                <c:pt idx="122">
                  <c:v>-520000.0</c:v>
                </c:pt>
                <c:pt idx="123">
                  <c:v>-520000.0</c:v>
                </c:pt>
                <c:pt idx="124">
                  <c:v>-520000.0</c:v>
                </c:pt>
                <c:pt idx="125">
                  <c:v>-520000.0</c:v>
                </c:pt>
                <c:pt idx="126">
                  <c:v>-520000.0</c:v>
                </c:pt>
                <c:pt idx="127">
                  <c:v>-520000.0</c:v>
                </c:pt>
                <c:pt idx="128">
                  <c:v>-520000.0</c:v>
                </c:pt>
                <c:pt idx="129">
                  <c:v>-520000.0</c:v>
                </c:pt>
                <c:pt idx="130">
                  <c:v>-520000.0</c:v>
                </c:pt>
                <c:pt idx="131">
                  <c:v>-520000.0</c:v>
                </c:pt>
                <c:pt idx="132">
                  <c:v>-520000.0</c:v>
                </c:pt>
                <c:pt idx="133">
                  <c:v>-520000.0</c:v>
                </c:pt>
                <c:pt idx="134">
                  <c:v>-520000.0</c:v>
                </c:pt>
                <c:pt idx="135">
                  <c:v>-520000.0</c:v>
                </c:pt>
                <c:pt idx="136">
                  <c:v>-520000.0</c:v>
                </c:pt>
                <c:pt idx="137">
                  <c:v>-520000.0</c:v>
                </c:pt>
                <c:pt idx="138">
                  <c:v>-520000.0</c:v>
                </c:pt>
                <c:pt idx="139">
                  <c:v>-520000.0</c:v>
                </c:pt>
                <c:pt idx="140">
                  <c:v>-520000.0</c:v>
                </c:pt>
                <c:pt idx="141">
                  <c:v>-520000.0</c:v>
                </c:pt>
                <c:pt idx="142">
                  <c:v>-520000.0</c:v>
                </c:pt>
                <c:pt idx="143">
                  <c:v>-520000.0</c:v>
                </c:pt>
                <c:pt idx="144">
                  <c:v>-520000.0</c:v>
                </c:pt>
                <c:pt idx="145">
                  <c:v>-520000.0</c:v>
                </c:pt>
                <c:pt idx="146">
                  <c:v>-520000.0</c:v>
                </c:pt>
                <c:pt idx="147">
                  <c:v>-520000.0</c:v>
                </c:pt>
                <c:pt idx="148">
                  <c:v>-520000.0</c:v>
                </c:pt>
                <c:pt idx="149">
                  <c:v>-520000.0</c:v>
                </c:pt>
                <c:pt idx="150">
                  <c:v>-520000.0</c:v>
                </c:pt>
                <c:pt idx="151">
                  <c:v>-520000.0</c:v>
                </c:pt>
                <c:pt idx="152">
                  <c:v>-520000.0</c:v>
                </c:pt>
                <c:pt idx="153">
                  <c:v>-520000.0</c:v>
                </c:pt>
                <c:pt idx="154">
                  <c:v>-520000.0</c:v>
                </c:pt>
                <c:pt idx="155">
                  <c:v>-520000.0</c:v>
                </c:pt>
                <c:pt idx="156">
                  <c:v>-520000.0</c:v>
                </c:pt>
                <c:pt idx="157">
                  <c:v>-520000.0</c:v>
                </c:pt>
                <c:pt idx="158">
                  <c:v>-520000.0</c:v>
                </c:pt>
                <c:pt idx="159">
                  <c:v>-520000.0</c:v>
                </c:pt>
                <c:pt idx="160">
                  <c:v>-520000.0</c:v>
                </c:pt>
                <c:pt idx="161">
                  <c:v>-520000.0</c:v>
                </c:pt>
                <c:pt idx="162">
                  <c:v>-520000.0</c:v>
                </c:pt>
                <c:pt idx="163">
                  <c:v>-520000.0</c:v>
                </c:pt>
                <c:pt idx="164">
                  <c:v>-520000.0</c:v>
                </c:pt>
                <c:pt idx="165">
                  <c:v>-520000.0</c:v>
                </c:pt>
                <c:pt idx="166">
                  <c:v>-520000.0</c:v>
                </c:pt>
                <c:pt idx="167">
                  <c:v>-520000.0</c:v>
                </c:pt>
                <c:pt idx="168">
                  <c:v>-520000.0</c:v>
                </c:pt>
                <c:pt idx="169">
                  <c:v>-520000.0</c:v>
                </c:pt>
                <c:pt idx="170">
                  <c:v>-520000.0</c:v>
                </c:pt>
                <c:pt idx="171">
                  <c:v>-520000.0</c:v>
                </c:pt>
                <c:pt idx="172">
                  <c:v>-520000.0</c:v>
                </c:pt>
                <c:pt idx="173">
                  <c:v>-520000.0</c:v>
                </c:pt>
                <c:pt idx="174">
                  <c:v>-520000.0</c:v>
                </c:pt>
                <c:pt idx="175">
                  <c:v>-520000.0</c:v>
                </c:pt>
                <c:pt idx="176">
                  <c:v>-520000.0</c:v>
                </c:pt>
                <c:pt idx="177">
                  <c:v>-520000.0</c:v>
                </c:pt>
                <c:pt idx="178">
                  <c:v>-520000.0</c:v>
                </c:pt>
                <c:pt idx="179">
                  <c:v>-520000.0</c:v>
                </c:pt>
                <c:pt idx="180">
                  <c:v>-520000.0</c:v>
                </c:pt>
                <c:pt idx="181">
                  <c:v>-520000.0</c:v>
                </c:pt>
                <c:pt idx="182">
                  <c:v>-520000.0</c:v>
                </c:pt>
                <c:pt idx="183">
                  <c:v>-520000.0</c:v>
                </c:pt>
                <c:pt idx="184">
                  <c:v>-520000.0</c:v>
                </c:pt>
                <c:pt idx="185">
                  <c:v>-520000.0</c:v>
                </c:pt>
                <c:pt idx="186">
                  <c:v>-520000.0</c:v>
                </c:pt>
                <c:pt idx="187">
                  <c:v>-520000.0</c:v>
                </c:pt>
                <c:pt idx="188">
                  <c:v>-520000.0</c:v>
                </c:pt>
                <c:pt idx="189">
                  <c:v>-520000.0</c:v>
                </c:pt>
                <c:pt idx="190">
                  <c:v>-520000.0</c:v>
                </c:pt>
                <c:pt idx="191">
                  <c:v>-520000.0</c:v>
                </c:pt>
                <c:pt idx="192">
                  <c:v>-520000.0</c:v>
                </c:pt>
                <c:pt idx="193">
                  <c:v>-520000.0</c:v>
                </c:pt>
                <c:pt idx="194">
                  <c:v>-520000.0</c:v>
                </c:pt>
                <c:pt idx="195">
                  <c:v>-520000.0</c:v>
                </c:pt>
                <c:pt idx="196">
                  <c:v>-520000.0</c:v>
                </c:pt>
                <c:pt idx="197">
                  <c:v>-520000.0</c:v>
                </c:pt>
                <c:pt idx="198">
                  <c:v>-520000.0</c:v>
                </c:pt>
                <c:pt idx="199">
                  <c:v>-520000.0</c:v>
                </c:pt>
                <c:pt idx="200">
                  <c:v>-520000.0</c:v>
                </c:pt>
                <c:pt idx="201">
                  <c:v>-520000.0</c:v>
                </c:pt>
                <c:pt idx="202">
                  <c:v>-520000.0</c:v>
                </c:pt>
                <c:pt idx="203">
                  <c:v>-520000.0</c:v>
                </c:pt>
                <c:pt idx="204">
                  <c:v>-520000.0</c:v>
                </c:pt>
                <c:pt idx="205">
                  <c:v>-520000.0</c:v>
                </c:pt>
                <c:pt idx="206">
                  <c:v>-520000.0</c:v>
                </c:pt>
                <c:pt idx="207">
                  <c:v>-520000.0</c:v>
                </c:pt>
                <c:pt idx="208">
                  <c:v>-520000.0</c:v>
                </c:pt>
                <c:pt idx="209">
                  <c:v>-520000.0</c:v>
                </c:pt>
                <c:pt idx="210">
                  <c:v>-520000.0</c:v>
                </c:pt>
                <c:pt idx="211">
                  <c:v>-520000.0</c:v>
                </c:pt>
                <c:pt idx="212">
                  <c:v>-520000.0</c:v>
                </c:pt>
                <c:pt idx="213">
                  <c:v>-520000.0</c:v>
                </c:pt>
                <c:pt idx="214">
                  <c:v>-520000.0</c:v>
                </c:pt>
                <c:pt idx="215">
                  <c:v>-520000.0</c:v>
                </c:pt>
                <c:pt idx="216">
                  <c:v>-520000.0</c:v>
                </c:pt>
                <c:pt idx="217">
                  <c:v>-520000.0</c:v>
                </c:pt>
                <c:pt idx="218">
                  <c:v>-520000.0</c:v>
                </c:pt>
                <c:pt idx="219">
                  <c:v>-520000.0</c:v>
                </c:pt>
                <c:pt idx="220">
                  <c:v>-520000.0</c:v>
                </c:pt>
                <c:pt idx="221">
                  <c:v>-520000.0</c:v>
                </c:pt>
                <c:pt idx="222">
                  <c:v>-520000.0</c:v>
                </c:pt>
                <c:pt idx="223">
                  <c:v>-520000.0</c:v>
                </c:pt>
                <c:pt idx="224">
                  <c:v>-520000.0</c:v>
                </c:pt>
                <c:pt idx="225">
                  <c:v>-520000.0</c:v>
                </c:pt>
                <c:pt idx="226">
                  <c:v>-520000.0</c:v>
                </c:pt>
                <c:pt idx="227">
                  <c:v>-520000.0</c:v>
                </c:pt>
                <c:pt idx="228">
                  <c:v>-520000.0</c:v>
                </c:pt>
                <c:pt idx="229">
                  <c:v>-520000.0</c:v>
                </c:pt>
                <c:pt idx="230">
                  <c:v>-520000.0</c:v>
                </c:pt>
                <c:pt idx="231">
                  <c:v>-520000.0</c:v>
                </c:pt>
                <c:pt idx="232">
                  <c:v>-520000.0</c:v>
                </c:pt>
                <c:pt idx="233">
                  <c:v>-520000.0</c:v>
                </c:pt>
                <c:pt idx="234">
                  <c:v>-520000.0</c:v>
                </c:pt>
                <c:pt idx="235">
                  <c:v>-520000.0</c:v>
                </c:pt>
                <c:pt idx="236">
                  <c:v>-520000.0</c:v>
                </c:pt>
                <c:pt idx="237">
                  <c:v>-520000.0</c:v>
                </c:pt>
                <c:pt idx="238">
                  <c:v>-520000.0</c:v>
                </c:pt>
                <c:pt idx="239">
                  <c:v>-520000.0</c:v>
                </c:pt>
                <c:pt idx="240">
                  <c:v>-520000.0</c:v>
                </c:pt>
                <c:pt idx="241">
                  <c:v>-520000.0</c:v>
                </c:pt>
                <c:pt idx="242">
                  <c:v>-520000.0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0872296"/>
        <c:axId val="2029116968"/>
      </c:areaChart>
      <c:catAx>
        <c:axId val="-2140872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cross"/>
        <c:minorTickMark val="cross"/>
        <c:tickLblPos val="nextTo"/>
        <c:txPr>
          <a:bodyPr/>
          <a:lstStyle/>
          <a:p>
            <a:pPr lvl="0">
              <a:defRPr sz="1600" b="0" i="0">
                <a:solidFill>
                  <a:srgbClr val="808080"/>
                </a:solidFill>
                <a:latin typeface="Calibri"/>
              </a:defRPr>
            </a:pPr>
            <a:endParaRPr lang="en-US"/>
          </a:p>
        </c:txPr>
        <c:crossAx val="2029116968"/>
        <c:crosses val="autoZero"/>
        <c:auto val="1"/>
        <c:lblAlgn val="ctr"/>
        <c:lblOffset val="100"/>
        <c:noMultiLvlLbl val="1"/>
      </c:catAx>
      <c:valAx>
        <c:axId val="2029116968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US"/>
              </a:p>
            </c:rich>
          </c:tx>
          <c:layout/>
          <c:overlay val="0"/>
        </c:title>
        <c:numFmt formatCode="_-* #,##0.00\ [$₽-419]_-;\-* #,##0.00\ [$₽-419]_-;_-* &quot;-&quot;??\ [$₽-419]_-;_-@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400" b="0" i="0">
                <a:solidFill>
                  <a:srgbClr val="808080"/>
                </a:solidFill>
                <a:latin typeface="Calibri"/>
              </a:defRPr>
            </a:pPr>
            <a:endParaRPr lang="en-US"/>
          </a:p>
        </c:txPr>
        <c:crossAx val="-2140872296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lvl="0">
            <a:defRPr sz="1600" b="0" i="0">
              <a:solidFill>
                <a:srgbClr val="808080"/>
              </a:solidFill>
              <a:latin typeface="Calibri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584200</xdr:colOff>
      <xdr:row>16</xdr:row>
      <xdr:rowOff>295274</xdr:rowOff>
    </xdr:from>
    <xdr:ext cx="10147300" cy="5838826"/>
    <xdr:graphicFrame macro=""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gilesoftwaredevelopment.com/tags/%D0%B8%D0%BF%D0%BE%D1%82%D0%B5%D0%BA%D0%B0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7"/>
  <sheetViews>
    <sheetView tabSelected="1" workbookViewId="0">
      <selection activeCell="C6" sqref="C6"/>
    </sheetView>
  </sheetViews>
  <sheetFormatPr baseColWidth="10" defaultColWidth="11.1640625" defaultRowHeight="15" customHeight="1" x14ac:dyDescent="0"/>
  <cols>
    <col min="1" max="1" width="9.5" customWidth="1"/>
    <col min="2" max="2" width="4.6640625" customWidth="1"/>
    <col min="3" max="3" width="12.83203125" customWidth="1"/>
    <col min="4" max="6" width="13.5" customWidth="1"/>
    <col min="7" max="7" width="14.83203125" customWidth="1"/>
    <col min="8" max="8" width="7.5" customWidth="1"/>
    <col min="9" max="9" width="16.83203125" customWidth="1"/>
    <col min="10" max="10" width="12" customWidth="1"/>
    <col min="11" max="11" width="14.6640625" customWidth="1"/>
    <col min="12" max="13" width="14.83203125" customWidth="1"/>
    <col min="14" max="14" width="11.5" customWidth="1"/>
    <col min="15" max="15" width="36" customWidth="1"/>
    <col min="16" max="16" width="16.1640625" customWidth="1"/>
    <col min="17" max="18" width="10.5" customWidth="1"/>
    <col min="19" max="19" width="16.1640625" customWidth="1"/>
    <col min="20" max="20" width="14.6640625" customWidth="1"/>
    <col min="21" max="21" width="17.33203125" customWidth="1"/>
    <col min="22" max="22" width="14.83203125" customWidth="1"/>
    <col min="23" max="23" width="12.1640625" customWidth="1"/>
    <col min="24" max="24" width="13.5" customWidth="1"/>
    <col min="25" max="25" width="14.83203125" customWidth="1"/>
    <col min="26" max="26" width="13.5" customWidth="1"/>
    <col min="27" max="33" width="10.5" customWidth="1"/>
  </cols>
  <sheetData>
    <row r="1" spans="3:16" ht="15" customHeight="1">
      <c r="C1" t="s">
        <v>41</v>
      </c>
    </row>
    <row r="2" spans="3:16" ht="15" customHeight="1">
      <c r="C2" t="s">
        <v>42</v>
      </c>
    </row>
    <row r="3" spans="3:16" ht="15" customHeight="1">
      <c r="C3" t="s">
        <v>43</v>
      </c>
    </row>
    <row r="5" spans="3:16" ht="15" customHeight="1">
      <c r="C5" t="s">
        <v>44</v>
      </c>
    </row>
    <row r="6" spans="3:16" ht="15" customHeight="1">
      <c r="C6" s="17" t="s">
        <v>49</v>
      </c>
    </row>
    <row r="7" spans="3:16" ht="15.75" customHeight="1">
      <c r="D7" s="7"/>
      <c r="E7" s="7"/>
      <c r="F7" s="7"/>
      <c r="G7" s="7"/>
      <c r="H7" s="7"/>
      <c r="I7" s="7"/>
      <c r="J7" s="7"/>
      <c r="K7" s="7"/>
      <c r="L7" s="7"/>
      <c r="M7" s="7"/>
    </row>
    <row r="8" spans="3:16" ht="15.75" customHeight="1">
      <c r="D8" s="7"/>
      <c r="E8" s="7"/>
      <c r="F8" s="7"/>
      <c r="G8" s="7"/>
      <c r="H8" s="7"/>
      <c r="I8" s="7"/>
      <c r="J8" s="7"/>
      <c r="K8" s="7"/>
      <c r="L8" s="7"/>
      <c r="M8" s="7"/>
      <c r="O8" s="15" t="s">
        <v>45</v>
      </c>
    </row>
    <row r="9" spans="3:16" ht="15.75" customHeight="1">
      <c r="D9" s="7"/>
      <c r="E9" s="7"/>
      <c r="F9" s="7"/>
      <c r="G9" s="7"/>
      <c r="H9" s="7"/>
      <c r="I9" s="7"/>
      <c r="J9" s="7"/>
      <c r="K9" s="7"/>
      <c r="L9" s="7"/>
      <c r="M9" s="7"/>
      <c r="O9" t="s">
        <v>8</v>
      </c>
      <c r="P9" s="3">
        <v>8.7999999999999995E-2</v>
      </c>
    </row>
    <row r="10" spans="3:16" ht="15.75" customHeight="1">
      <c r="D10" s="7"/>
      <c r="E10" s="7"/>
      <c r="F10" s="7"/>
      <c r="G10" s="7"/>
      <c r="H10" s="7"/>
      <c r="I10" s="7"/>
      <c r="J10" s="7"/>
      <c r="K10" s="7"/>
      <c r="L10" s="7"/>
      <c r="M10" s="9" t="s">
        <v>46</v>
      </c>
      <c r="N10" s="16" t="s">
        <v>15</v>
      </c>
      <c r="O10" t="s">
        <v>40</v>
      </c>
      <c r="P10" s="5">
        <v>1.1000000000000001</v>
      </c>
    </row>
    <row r="11" spans="3:16" ht="15.75" customHeight="1">
      <c r="D11" s="7"/>
      <c r="E11" s="7"/>
      <c r="F11" s="7"/>
      <c r="G11" s="7"/>
      <c r="H11" s="7"/>
      <c r="I11" s="7"/>
      <c r="J11" s="7"/>
      <c r="K11" s="7"/>
      <c r="L11" s="7"/>
      <c r="M11" s="7"/>
      <c r="O11" t="s">
        <v>9</v>
      </c>
      <c r="P11" s="8">
        <v>4500000</v>
      </c>
    </row>
    <row r="12" spans="3:16" ht="15.75" customHeight="1">
      <c r="D12" s="7"/>
      <c r="E12" s="7"/>
      <c r="F12" s="7"/>
      <c r="G12" s="7"/>
      <c r="H12" s="7"/>
      <c r="I12" s="7"/>
      <c r="J12" s="7"/>
      <c r="K12" s="7"/>
      <c r="L12" s="7"/>
      <c r="M12" s="7"/>
      <c r="O12" t="s">
        <v>10</v>
      </c>
      <c r="P12" s="8">
        <v>1800000</v>
      </c>
    </row>
    <row r="13" spans="3:16" ht="15.75" customHeight="1">
      <c r="D13" s="7"/>
      <c r="E13" s="7"/>
      <c r="F13" s="7"/>
      <c r="G13" s="7"/>
      <c r="H13" s="7"/>
      <c r="I13" s="7"/>
      <c r="J13" s="7"/>
      <c r="K13" s="7"/>
      <c r="L13" s="7"/>
      <c r="M13" s="7"/>
      <c r="O13" t="s">
        <v>11</v>
      </c>
      <c r="P13" s="8">
        <f>P11-P12</f>
        <v>2700000</v>
      </c>
    </row>
    <row r="14" spans="3:16" ht="15.75" customHeight="1">
      <c r="D14" s="7"/>
      <c r="E14" s="7"/>
      <c r="F14" s="7"/>
      <c r="G14" s="7"/>
      <c r="H14" s="7"/>
      <c r="I14" s="7"/>
      <c r="J14" s="7"/>
      <c r="K14" s="7"/>
      <c r="L14" s="7"/>
      <c r="M14" s="7"/>
      <c r="O14" t="s">
        <v>12</v>
      </c>
      <c r="P14" s="6">
        <v>242</v>
      </c>
    </row>
    <row r="15" spans="3:16" ht="15.75" customHeight="1">
      <c r="D15" s="7"/>
      <c r="E15" s="7"/>
      <c r="F15" s="7"/>
      <c r="G15" s="7"/>
      <c r="H15" s="7"/>
      <c r="I15" s="7"/>
      <c r="J15" s="7"/>
      <c r="K15" s="7"/>
      <c r="L15" s="7"/>
      <c r="M15" s="7"/>
      <c r="O15" t="s">
        <v>13</v>
      </c>
      <c r="P15" s="8">
        <v>5000</v>
      </c>
    </row>
    <row r="16" spans="3:16" ht="15.75" customHeight="1">
      <c r="D16" s="7"/>
      <c r="E16" s="7"/>
      <c r="F16" s="7"/>
      <c r="G16" s="7"/>
      <c r="H16" s="7"/>
      <c r="I16" s="7"/>
      <c r="J16" s="7"/>
      <c r="K16" s="7"/>
      <c r="L16" s="7"/>
      <c r="M16" s="9" t="s">
        <v>14</v>
      </c>
      <c r="N16" s="10" t="s">
        <v>15</v>
      </c>
      <c r="O16" t="s">
        <v>16</v>
      </c>
      <c r="P16" s="8">
        <v>5000</v>
      </c>
    </row>
    <row r="17" spans="1:26" ht="308" customHeight="1">
      <c r="D17" s="7"/>
      <c r="E17" s="7"/>
      <c r="F17" s="7"/>
      <c r="G17" s="7"/>
      <c r="H17" s="7"/>
      <c r="I17" s="7"/>
      <c r="J17" s="7"/>
      <c r="K17" s="7"/>
      <c r="L17" s="7"/>
      <c r="M17" s="9"/>
      <c r="N17" s="10"/>
      <c r="P17" s="8"/>
    </row>
    <row r="18" spans="1:26" ht="214" customHeight="1">
      <c r="D18" s="7"/>
      <c r="E18" s="7"/>
      <c r="F18" s="7"/>
      <c r="G18" s="7"/>
      <c r="H18" s="7"/>
      <c r="I18" s="7"/>
      <c r="J18" s="7"/>
      <c r="K18" s="7"/>
      <c r="L18" s="7"/>
      <c r="M18" s="7"/>
      <c r="P18" s="8"/>
    </row>
    <row r="19" spans="1:26" ht="31" customHeight="1">
      <c r="A19" s="11" t="s">
        <v>5</v>
      </c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26" ht="15.75" customHeight="1">
      <c r="A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26" ht="15.75" customHeight="1">
      <c r="C21" s="12" t="s">
        <v>17</v>
      </c>
      <c r="D21" s="7"/>
      <c r="E21" s="7"/>
      <c r="F21" s="7"/>
      <c r="G21" s="7"/>
      <c r="H21" s="7"/>
      <c r="I21" s="7"/>
      <c r="J21" s="7"/>
      <c r="K21" s="12" t="s">
        <v>18</v>
      </c>
      <c r="L21" s="7"/>
      <c r="M21" s="7"/>
    </row>
    <row r="22" spans="1:26" ht="15.75" customHeight="1">
      <c r="D22" s="7"/>
      <c r="E22" s="7"/>
      <c r="F22" s="7"/>
      <c r="G22" s="7"/>
      <c r="H22" s="7"/>
      <c r="I22" s="7"/>
      <c r="J22" s="7"/>
      <c r="K22" s="7"/>
      <c r="L22" s="7"/>
      <c r="M22" s="7"/>
      <c r="S22" s="13" t="s">
        <v>19</v>
      </c>
    </row>
    <row r="23" spans="1:26" ht="15.75" customHeight="1">
      <c r="A23" s="1" t="s">
        <v>20</v>
      </c>
      <c r="B23" s="1" t="s">
        <v>21</v>
      </c>
      <c r="C23" s="1" t="s">
        <v>22</v>
      </c>
      <c r="D23" s="12" t="s">
        <v>23</v>
      </c>
      <c r="E23" s="12" t="s">
        <v>24</v>
      </c>
      <c r="F23" s="12" t="s">
        <v>25</v>
      </c>
      <c r="G23" s="12" t="s">
        <v>26</v>
      </c>
      <c r="H23" s="12" t="s">
        <v>27</v>
      </c>
      <c r="I23" s="12" t="s">
        <v>28</v>
      </c>
      <c r="J23" s="12" t="s">
        <v>29</v>
      </c>
      <c r="K23" s="12" t="s">
        <v>10</v>
      </c>
      <c r="L23" s="12" t="s">
        <v>30</v>
      </c>
      <c r="M23" s="12" t="s">
        <v>31</v>
      </c>
      <c r="N23" s="12" t="s">
        <v>32</v>
      </c>
      <c r="O23" s="12" t="s">
        <v>33</v>
      </c>
      <c r="P23" s="12" t="s">
        <v>7</v>
      </c>
      <c r="S23" s="12" t="s">
        <v>34</v>
      </c>
      <c r="T23" s="12" t="s">
        <v>35</v>
      </c>
      <c r="U23" s="12" t="s">
        <v>36</v>
      </c>
      <c r="V23" s="12" t="s">
        <v>28</v>
      </c>
      <c r="W23" s="12" t="s">
        <v>37</v>
      </c>
      <c r="X23" s="12" t="s">
        <v>38</v>
      </c>
      <c r="Y23" s="12" t="s">
        <v>6</v>
      </c>
      <c r="Z23" s="12" t="s">
        <v>39</v>
      </c>
    </row>
    <row r="24" spans="1:26" ht="15.75" customHeight="1">
      <c r="A24">
        <v>0</v>
      </c>
      <c r="B24">
        <f t="shared" ref="B24:B266" si="0">IF(MOD(A24, 12)=0,QUOTIENT(A24,12)+1,0)</f>
        <v>1</v>
      </c>
      <c r="C24" s="14">
        <v>43511</v>
      </c>
      <c r="D24" s="7"/>
      <c r="E24" s="7"/>
      <c r="F24" s="7"/>
      <c r="G24" s="7">
        <f>$P$13</f>
        <v>2700000</v>
      </c>
      <c r="H24" s="4">
        <f>VLOOKUP(B24,'Расчёт страхования'!$D$5:$H$26,5,FALSE)</f>
        <v>9.2399999999999999E-3</v>
      </c>
      <c r="I24" s="7">
        <f t="shared" ref="I24:I266" si="1">G24*$P$10*H24</f>
        <v>27442.800000000003</v>
      </c>
      <c r="J24" s="7"/>
      <c r="K24" s="7">
        <f>P12</f>
        <v>1800000</v>
      </c>
      <c r="L24" s="7">
        <v>150000</v>
      </c>
      <c r="M24" s="7">
        <v>130000</v>
      </c>
      <c r="N24" s="8">
        <f t="shared" ref="N24:N27" si="2">$P$15</f>
        <v>5000</v>
      </c>
      <c r="O24" s="7">
        <f>SUM(E24,F24,I24:N24)</f>
        <v>2112442.7999999998</v>
      </c>
      <c r="P24" s="7">
        <f t="shared" ref="P24:P266" si="3">SUM(O$24:O24)</f>
        <v>2112442.7999999998</v>
      </c>
      <c r="S24" s="7">
        <f t="shared" ref="S24:S266" si="4">-SUM(K$24:K24)</f>
        <v>-1800000</v>
      </c>
      <c r="T24" s="7">
        <f t="shared" ref="T24:U24" si="5">-SUM(E$24:E24)</f>
        <v>0</v>
      </c>
      <c r="U24" s="7">
        <f t="shared" si="5"/>
        <v>0</v>
      </c>
      <c r="V24" s="7">
        <f t="shared" ref="V24:W24" si="6">-SUM(I$24:I24)</f>
        <v>-27442.800000000003</v>
      </c>
      <c r="W24" s="7">
        <f t="shared" si="6"/>
        <v>0</v>
      </c>
      <c r="X24" s="7">
        <f t="shared" ref="X24:Z24" si="7">-SUM(L$24:L24)</f>
        <v>-150000</v>
      </c>
      <c r="Y24" s="7">
        <f t="shared" si="7"/>
        <v>-130000</v>
      </c>
      <c r="Z24" s="7">
        <f t="shared" si="7"/>
        <v>-5000</v>
      </c>
    </row>
    <row r="25" spans="1:26" ht="15.75" customHeight="1">
      <c r="A25">
        <v>1</v>
      </c>
      <c r="B25">
        <f t="shared" si="0"/>
        <v>0</v>
      </c>
      <c r="C25" s="14">
        <v>43539</v>
      </c>
      <c r="D25" s="7">
        <f t="shared" ref="D25:D266" si="8">-PMT($P$9/12, $P$14, $P$13,0)</f>
        <v>23873.86977222393</v>
      </c>
      <c r="E25" s="7">
        <f t="shared" ref="E25:E282" si="9">-PPMT($P$9/12, $A25, $P$14, $P$13,0)</f>
        <v>4073.8697722239294</v>
      </c>
      <c r="F25" s="7">
        <f>-IPMT($P$9/12, $A25, $P$14, $P$13,0)</f>
        <v>19800</v>
      </c>
      <c r="G25" s="7">
        <f t="shared" ref="G25:G266" si="10">G24-E25</f>
        <v>2695926.1302277762</v>
      </c>
      <c r="H25" s="4">
        <f>VLOOKUP(B25,'Расчёт страхования'!$D$5:$H$26,5,FALSE)</f>
        <v>0</v>
      </c>
      <c r="I25" s="7">
        <f t="shared" si="1"/>
        <v>0</v>
      </c>
      <c r="J25" s="7"/>
      <c r="K25" s="7"/>
      <c r="L25" s="7"/>
      <c r="M25" s="7">
        <v>130000</v>
      </c>
      <c r="N25" s="8">
        <f t="shared" si="2"/>
        <v>5000</v>
      </c>
      <c r="O25" s="7">
        <f t="shared" ref="O25:O88" si="11">SUM(E25,F25,I25:N25)</f>
        <v>158873.86977222393</v>
      </c>
      <c r="P25" s="7">
        <f t="shared" si="3"/>
        <v>2271316.6697722236</v>
      </c>
      <c r="S25" s="7">
        <f t="shared" si="4"/>
        <v>-1800000</v>
      </c>
      <c r="T25" s="7">
        <f t="shared" ref="T25:U25" si="12">-SUM(E$17:E25)</f>
        <v>-4073.8697722239294</v>
      </c>
      <c r="U25" s="7">
        <f t="shared" si="12"/>
        <v>-19800</v>
      </c>
      <c r="V25" s="7">
        <f t="shared" ref="V25:W25" si="13">-SUM(I$17:I25)</f>
        <v>-27442.800000000003</v>
      </c>
      <c r="W25" s="7">
        <f t="shared" si="13"/>
        <v>0</v>
      </c>
      <c r="X25" s="7">
        <f t="shared" ref="X25:Z25" si="14">-SUM(L$17:L25)</f>
        <v>-150000</v>
      </c>
      <c r="Y25" s="7">
        <f t="shared" si="14"/>
        <v>-260000</v>
      </c>
      <c r="Z25" s="7">
        <f t="shared" si="14"/>
        <v>-10000</v>
      </c>
    </row>
    <row r="26" spans="1:26" ht="15.75" customHeight="1">
      <c r="A26">
        <v>2</v>
      </c>
      <c r="B26">
        <f t="shared" si="0"/>
        <v>0</v>
      </c>
      <c r="C26" s="14">
        <v>43570</v>
      </c>
      <c r="D26" s="7">
        <f t="shared" si="8"/>
        <v>23873.86977222393</v>
      </c>
      <c r="E26" s="7">
        <f t="shared" si="9"/>
        <v>4103.7448172202376</v>
      </c>
      <c r="F26" s="7">
        <f t="shared" ref="F26:F295" si="15">-IPMT($P$9/12, A26, $P$14, $P$13,0)</f>
        <v>19770.124955003692</v>
      </c>
      <c r="G26" s="7">
        <f t="shared" si="10"/>
        <v>2691822.3854105561</v>
      </c>
      <c r="H26" s="4">
        <f>VLOOKUP(B26,'Расчёт страхования'!$D$5:$H$26,5,FALSE)</f>
        <v>0</v>
      </c>
      <c r="I26" s="7">
        <f t="shared" si="1"/>
        <v>0</v>
      </c>
      <c r="J26" s="7"/>
      <c r="K26" s="7"/>
      <c r="L26" s="7"/>
      <c r="M26" s="7">
        <v>130000</v>
      </c>
      <c r="N26" s="8">
        <f t="shared" si="2"/>
        <v>5000</v>
      </c>
      <c r="O26" s="7">
        <f t="shared" si="11"/>
        <v>158873.86977222393</v>
      </c>
      <c r="P26" s="7">
        <f t="shared" si="3"/>
        <v>2430190.5395444473</v>
      </c>
      <c r="S26" s="7">
        <f t="shared" si="4"/>
        <v>-1800000</v>
      </c>
      <c r="T26" s="7">
        <f t="shared" ref="T26:U26" si="16">-SUM(E$17:E26)</f>
        <v>-8177.614589444167</v>
      </c>
      <c r="U26" s="7">
        <f t="shared" si="16"/>
        <v>-39570.124955003688</v>
      </c>
      <c r="V26" s="7">
        <f t="shared" ref="V26:W26" si="17">-SUM(I$17:I26)</f>
        <v>-27442.800000000003</v>
      </c>
      <c r="W26" s="7">
        <f t="shared" si="17"/>
        <v>0</v>
      </c>
      <c r="X26" s="7">
        <f t="shared" ref="X26:Z26" si="18">-SUM(L$17:L26)</f>
        <v>-150000</v>
      </c>
      <c r="Y26" s="7">
        <f t="shared" si="18"/>
        <v>-390000</v>
      </c>
      <c r="Z26" s="7">
        <f t="shared" si="18"/>
        <v>-15000</v>
      </c>
    </row>
    <row r="27" spans="1:26" ht="15.75" customHeight="1">
      <c r="A27">
        <v>3</v>
      </c>
      <c r="B27">
        <f t="shared" si="0"/>
        <v>0</v>
      </c>
      <c r="C27" s="14">
        <v>43600</v>
      </c>
      <c r="D27" s="7">
        <f t="shared" si="8"/>
        <v>23873.86977222393</v>
      </c>
      <c r="E27" s="7">
        <f t="shared" si="9"/>
        <v>4133.8389458798529</v>
      </c>
      <c r="F27" s="7">
        <f t="shared" si="15"/>
        <v>19740.030826344078</v>
      </c>
      <c r="G27" s="7">
        <f t="shared" si="10"/>
        <v>2687688.546464676</v>
      </c>
      <c r="H27" s="4">
        <f>VLOOKUP(B27,'Расчёт страхования'!$D$5:$H$26,5,FALSE)</f>
        <v>0</v>
      </c>
      <c r="I27" s="7">
        <f t="shared" si="1"/>
        <v>0</v>
      </c>
      <c r="J27" s="7"/>
      <c r="K27" s="7"/>
      <c r="L27" s="7"/>
      <c r="M27" s="7">
        <v>130000</v>
      </c>
      <c r="N27" s="8">
        <f t="shared" si="2"/>
        <v>5000</v>
      </c>
      <c r="O27" s="7">
        <f t="shared" si="11"/>
        <v>158873.86977222393</v>
      </c>
      <c r="P27" s="7">
        <f t="shared" si="3"/>
        <v>2589064.4093166711</v>
      </c>
      <c r="S27" s="7">
        <f t="shared" si="4"/>
        <v>-1800000</v>
      </c>
      <c r="T27" s="7">
        <f t="shared" ref="T27:U27" si="19">-SUM(E$17:E27)</f>
        <v>-12311.453535324021</v>
      </c>
      <c r="U27" s="7">
        <f t="shared" si="19"/>
        <v>-59310.15578134777</v>
      </c>
      <c r="V27" s="7">
        <f t="shared" ref="V27:W27" si="20">-SUM(I$17:I27)</f>
        <v>-27442.800000000003</v>
      </c>
      <c r="W27" s="7">
        <f t="shared" si="20"/>
        <v>0</v>
      </c>
      <c r="X27" s="7">
        <f t="shared" ref="X27:Z27" si="21">-SUM(L$17:L27)</f>
        <v>-150000</v>
      </c>
      <c r="Y27" s="7">
        <f t="shared" si="21"/>
        <v>-520000</v>
      </c>
      <c r="Z27" s="7">
        <f t="shared" si="21"/>
        <v>-20000</v>
      </c>
    </row>
    <row r="28" spans="1:26" ht="15.75" customHeight="1">
      <c r="A28">
        <v>4</v>
      </c>
      <c r="B28">
        <f t="shared" si="0"/>
        <v>0</v>
      </c>
      <c r="C28" s="14">
        <v>43631</v>
      </c>
      <c r="D28" s="7">
        <f t="shared" si="8"/>
        <v>23873.86977222393</v>
      </c>
      <c r="E28" s="7">
        <f t="shared" si="9"/>
        <v>4164.1537648163048</v>
      </c>
      <c r="F28" s="7">
        <f t="shared" si="15"/>
        <v>19709.716007407624</v>
      </c>
      <c r="G28" s="7">
        <f t="shared" si="10"/>
        <v>2683524.3926998596</v>
      </c>
      <c r="H28" s="4">
        <f>VLOOKUP(B28,'Расчёт страхования'!$D$5:$H$26,5,FALSE)</f>
        <v>0</v>
      </c>
      <c r="I28" s="7">
        <f t="shared" si="1"/>
        <v>0</v>
      </c>
      <c r="J28" s="7"/>
      <c r="K28" s="7"/>
      <c r="L28" s="7"/>
      <c r="M28" s="7"/>
      <c r="O28" s="7">
        <f t="shared" si="11"/>
        <v>23873.86977222393</v>
      </c>
      <c r="P28" s="7">
        <f t="shared" si="3"/>
        <v>2612938.2790888948</v>
      </c>
      <c r="S28" s="7">
        <f t="shared" si="4"/>
        <v>-1800000</v>
      </c>
      <c r="T28" s="7">
        <f t="shared" ref="T28:U28" si="22">-SUM(E$17:E28)</f>
        <v>-16475.607300140327</v>
      </c>
      <c r="U28" s="7">
        <f t="shared" si="22"/>
        <v>-79019.871788755394</v>
      </c>
      <c r="V28" s="7">
        <f t="shared" ref="V28:W28" si="23">-SUM(I$17:I28)</f>
        <v>-27442.800000000003</v>
      </c>
      <c r="W28" s="7">
        <f t="shared" si="23"/>
        <v>0</v>
      </c>
      <c r="X28" s="7">
        <f t="shared" ref="X28:Z28" si="24">-SUM(L$17:L28)</f>
        <v>-150000</v>
      </c>
      <c r="Y28" s="7">
        <f t="shared" si="24"/>
        <v>-520000</v>
      </c>
      <c r="Z28" s="7">
        <f t="shared" si="24"/>
        <v>-20000</v>
      </c>
    </row>
    <row r="29" spans="1:26" ht="15.75" customHeight="1">
      <c r="A29">
        <v>5</v>
      </c>
      <c r="B29">
        <f t="shared" si="0"/>
        <v>0</v>
      </c>
      <c r="C29" s="14">
        <v>43661</v>
      </c>
      <c r="D29" s="7">
        <f t="shared" si="8"/>
        <v>23873.86977222393</v>
      </c>
      <c r="E29" s="7">
        <f t="shared" si="9"/>
        <v>4194.6908924249583</v>
      </c>
      <c r="F29" s="7">
        <f t="shared" si="15"/>
        <v>19679.178879798968</v>
      </c>
      <c r="G29" s="7">
        <f t="shared" si="10"/>
        <v>2679329.7018074347</v>
      </c>
      <c r="H29" s="4">
        <f>VLOOKUP(B29,'Расчёт страхования'!$D$5:$H$26,5,FALSE)</f>
        <v>0</v>
      </c>
      <c r="I29" s="7">
        <f t="shared" si="1"/>
        <v>0</v>
      </c>
      <c r="J29" s="7"/>
      <c r="K29" s="7"/>
      <c r="L29" s="7"/>
      <c r="M29" s="7"/>
      <c r="O29" s="7">
        <f t="shared" si="11"/>
        <v>23873.869772223927</v>
      </c>
      <c r="P29" s="7">
        <f t="shared" si="3"/>
        <v>2636812.1488611186</v>
      </c>
      <c r="S29" s="7">
        <f t="shared" si="4"/>
        <v>-1800000</v>
      </c>
      <c r="T29" s="7">
        <f t="shared" ref="T29:U29" si="25">-SUM(E$17:E29)</f>
        <v>-20670.298192565286</v>
      </c>
      <c r="U29" s="7">
        <f t="shared" si="25"/>
        <v>-98699.050668554366</v>
      </c>
      <c r="V29" s="7">
        <f t="shared" ref="V29:W29" si="26">-SUM(I$17:I29)</f>
        <v>-27442.800000000003</v>
      </c>
      <c r="W29" s="7">
        <f t="shared" si="26"/>
        <v>0</v>
      </c>
      <c r="X29" s="7">
        <f t="shared" ref="X29:Z29" si="27">-SUM(L$17:L29)</f>
        <v>-150000</v>
      </c>
      <c r="Y29" s="7">
        <f t="shared" si="27"/>
        <v>-520000</v>
      </c>
      <c r="Z29" s="7">
        <f t="shared" si="27"/>
        <v>-20000</v>
      </c>
    </row>
    <row r="30" spans="1:26" ht="15.75" customHeight="1">
      <c r="A30">
        <v>6</v>
      </c>
      <c r="B30">
        <f t="shared" si="0"/>
        <v>0</v>
      </c>
      <c r="C30" s="14">
        <v>43692</v>
      </c>
      <c r="D30" s="7">
        <f t="shared" si="8"/>
        <v>23873.86977222393</v>
      </c>
      <c r="E30" s="7">
        <f t="shared" si="9"/>
        <v>4225.4519589694082</v>
      </c>
      <c r="F30" s="7">
        <f t="shared" si="15"/>
        <v>19648.41781325452</v>
      </c>
      <c r="G30" s="7">
        <f t="shared" si="10"/>
        <v>2675104.2498484654</v>
      </c>
      <c r="H30" s="4">
        <f>VLOOKUP(B30,'Расчёт страхования'!$D$5:$H$26,5,FALSE)</f>
        <v>0</v>
      </c>
      <c r="I30" s="7">
        <f t="shared" si="1"/>
        <v>0</v>
      </c>
      <c r="J30" s="7"/>
      <c r="K30" s="7"/>
      <c r="L30" s="7"/>
      <c r="M30" s="7"/>
      <c r="O30" s="7">
        <f t="shared" si="11"/>
        <v>23873.86977222393</v>
      </c>
      <c r="P30" s="7">
        <f t="shared" si="3"/>
        <v>2660686.0186333423</v>
      </c>
      <c r="S30" s="7">
        <f t="shared" si="4"/>
        <v>-1800000</v>
      </c>
      <c r="T30" s="7">
        <f t="shared" ref="T30:U30" si="28">-SUM(E$17:E30)</f>
        <v>-24895.750151534696</v>
      </c>
      <c r="U30" s="7">
        <f t="shared" si="28"/>
        <v>-118347.46848180889</v>
      </c>
      <c r="V30" s="7">
        <f t="shared" ref="V30:W30" si="29">-SUM(I$17:I30)</f>
        <v>-27442.800000000003</v>
      </c>
      <c r="W30" s="7">
        <f t="shared" si="29"/>
        <v>0</v>
      </c>
      <c r="X30" s="7">
        <f t="shared" ref="X30:Z30" si="30">-SUM(L$17:L30)</f>
        <v>-150000</v>
      </c>
      <c r="Y30" s="7">
        <f t="shared" si="30"/>
        <v>-520000</v>
      </c>
      <c r="Z30" s="7">
        <f t="shared" si="30"/>
        <v>-20000</v>
      </c>
    </row>
    <row r="31" spans="1:26" ht="15.75" customHeight="1">
      <c r="A31">
        <v>7</v>
      </c>
      <c r="B31">
        <f t="shared" si="0"/>
        <v>0</v>
      </c>
      <c r="C31" s="14">
        <v>43723</v>
      </c>
      <c r="D31" s="7">
        <f t="shared" si="8"/>
        <v>23873.86977222393</v>
      </c>
      <c r="E31" s="7">
        <f t="shared" si="9"/>
        <v>4256.4386066685165</v>
      </c>
      <c r="F31" s="7">
        <f t="shared" si="15"/>
        <v>19617.431165555412</v>
      </c>
      <c r="G31" s="7">
        <f t="shared" si="10"/>
        <v>2670847.8112417967</v>
      </c>
      <c r="H31" s="4">
        <f>VLOOKUP(B31,'Расчёт страхования'!$D$5:$H$26,5,FALSE)</f>
        <v>0</v>
      </c>
      <c r="I31" s="7">
        <f t="shared" si="1"/>
        <v>0</v>
      </c>
      <c r="J31" s="7"/>
      <c r="K31" s="7"/>
      <c r="L31" s="7"/>
      <c r="M31" s="7"/>
      <c r="O31" s="7">
        <f t="shared" si="11"/>
        <v>23873.86977222393</v>
      </c>
      <c r="P31" s="7">
        <f t="shared" si="3"/>
        <v>2684559.8884055661</v>
      </c>
      <c r="S31" s="7">
        <f t="shared" si="4"/>
        <v>-1800000</v>
      </c>
      <c r="T31" s="7">
        <f t="shared" ref="T31:U31" si="31">-SUM(E$17:E31)</f>
        <v>-29152.188758203214</v>
      </c>
      <c r="U31" s="7">
        <f t="shared" si="31"/>
        <v>-137964.89964736431</v>
      </c>
      <c r="V31" s="7">
        <f t="shared" ref="V31:W31" si="32">-SUM(I$17:I31)</f>
        <v>-27442.800000000003</v>
      </c>
      <c r="W31" s="7">
        <f t="shared" si="32"/>
        <v>0</v>
      </c>
      <c r="X31" s="7">
        <f t="shared" ref="X31:Z31" si="33">-SUM(L$17:L31)</f>
        <v>-150000</v>
      </c>
      <c r="Y31" s="7">
        <f t="shared" si="33"/>
        <v>-520000</v>
      </c>
      <c r="Z31" s="7">
        <f t="shared" si="33"/>
        <v>-20000</v>
      </c>
    </row>
    <row r="32" spans="1:26" ht="15.75" customHeight="1">
      <c r="A32">
        <v>8</v>
      </c>
      <c r="B32">
        <f t="shared" si="0"/>
        <v>0</v>
      </c>
      <c r="C32" s="14">
        <v>43753</v>
      </c>
      <c r="D32" s="7">
        <f t="shared" si="8"/>
        <v>23873.86977222393</v>
      </c>
      <c r="E32" s="7">
        <f t="shared" si="9"/>
        <v>4287.6524897840854</v>
      </c>
      <c r="F32" s="7">
        <f t="shared" si="15"/>
        <v>19586.217282439844</v>
      </c>
      <c r="G32" s="7">
        <f t="shared" si="10"/>
        <v>2666560.1587520125</v>
      </c>
      <c r="H32" s="4">
        <f>VLOOKUP(B32,'Расчёт страхования'!$D$5:$H$26,5,FALSE)</f>
        <v>0</v>
      </c>
      <c r="I32" s="7">
        <f t="shared" si="1"/>
        <v>0</v>
      </c>
      <c r="J32" s="7"/>
      <c r="K32" s="7"/>
      <c r="L32" s="7"/>
      <c r="M32" s="7"/>
      <c r="O32" s="7">
        <f t="shared" si="11"/>
        <v>23873.86977222393</v>
      </c>
      <c r="P32" s="7">
        <f t="shared" si="3"/>
        <v>2708433.7581777899</v>
      </c>
      <c r="S32" s="7">
        <f t="shared" si="4"/>
        <v>-1800000</v>
      </c>
      <c r="T32" s="7">
        <f t="shared" ref="T32:U32" si="34">-SUM(E$17:E32)</f>
        <v>-33439.8412479873</v>
      </c>
      <c r="U32" s="7">
        <f t="shared" si="34"/>
        <v>-157551.11692980415</v>
      </c>
      <c r="V32" s="7">
        <f t="shared" ref="V32:W32" si="35">-SUM(I$17:I32)</f>
        <v>-27442.800000000003</v>
      </c>
      <c r="W32" s="7">
        <f t="shared" si="35"/>
        <v>0</v>
      </c>
      <c r="X32" s="7">
        <f t="shared" ref="X32:Z32" si="36">-SUM(L$17:L32)</f>
        <v>-150000</v>
      </c>
      <c r="Y32" s="7">
        <f t="shared" si="36"/>
        <v>-520000</v>
      </c>
      <c r="Z32" s="7">
        <f t="shared" si="36"/>
        <v>-20000</v>
      </c>
    </row>
    <row r="33" spans="1:26" ht="15.75" customHeight="1">
      <c r="A33">
        <v>9</v>
      </c>
      <c r="B33">
        <f t="shared" si="0"/>
        <v>0</v>
      </c>
      <c r="C33" s="14">
        <v>43784</v>
      </c>
      <c r="D33" s="7">
        <f t="shared" si="8"/>
        <v>23873.86977222393</v>
      </c>
      <c r="E33" s="7">
        <f t="shared" si="9"/>
        <v>4319.0952747091687</v>
      </c>
      <c r="F33" s="7">
        <f t="shared" si="15"/>
        <v>19554.774497514758</v>
      </c>
      <c r="G33" s="7">
        <f t="shared" si="10"/>
        <v>2662241.0634773034</v>
      </c>
      <c r="H33" s="4">
        <f>VLOOKUP(B33,'Расчёт страхования'!$D$5:$H$26,5,FALSE)</f>
        <v>0</v>
      </c>
      <c r="I33" s="7">
        <f t="shared" si="1"/>
        <v>0</v>
      </c>
      <c r="J33" s="7"/>
      <c r="K33" s="7"/>
      <c r="L33" s="7"/>
      <c r="M33" s="7"/>
      <c r="O33" s="7">
        <f t="shared" si="11"/>
        <v>23873.869772223927</v>
      </c>
      <c r="P33" s="7">
        <f t="shared" si="3"/>
        <v>2732307.6279500136</v>
      </c>
      <c r="S33" s="7">
        <f t="shared" si="4"/>
        <v>-1800000</v>
      </c>
      <c r="T33" s="7">
        <f t="shared" ref="T33:U33" si="37">-SUM(E$17:E33)</f>
        <v>-37758.936522696473</v>
      </c>
      <c r="U33" s="7">
        <f t="shared" si="37"/>
        <v>-177105.89142731891</v>
      </c>
      <c r="V33" s="7">
        <f t="shared" ref="V33:W33" si="38">-SUM(I$17:I33)</f>
        <v>-27442.800000000003</v>
      </c>
      <c r="W33" s="7">
        <f t="shared" si="38"/>
        <v>0</v>
      </c>
      <c r="X33" s="7">
        <f t="shared" ref="X33:Z33" si="39">-SUM(L$17:L33)</f>
        <v>-150000</v>
      </c>
      <c r="Y33" s="7">
        <f t="shared" si="39"/>
        <v>-520000</v>
      </c>
      <c r="Z33" s="7">
        <f t="shared" si="39"/>
        <v>-20000</v>
      </c>
    </row>
    <row r="34" spans="1:26" ht="15.75" customHeight="1">
      <c r="A34">
        <v>10</v>
      </c>
      <c r="B34">
        <f t="shared" si="0"/>
        <v>0</v>
      </c>
      <c r="C34" s="14">
        <v>43814</v>
      </c>
      <c r="D34" s="7">
        <f t="shared" si="8"/>
        <v>23873.86977222393</v>
      </c>
      <c r="E34" s="7">
        <f t="shared" si="9"/>
        <v>4350.7686400570374</v>
      </c>
      <c r="F34" s="7">
        <f t="shared" si="15"/>
        <v>19523.101132166896</v>
      </c>
      <c r="G34" s="7">
        <f t="shared" si="10"/>
        <v>2657890.2948372462</v>
      </c>
      <c r="H34" s="4">
        <f>VLOOKUP(B34,'Расчёт страхования'!$D$5:$H$26,5,FALSE)</f>
        <v>0</v>
      </c>
      <c r="I34" s="7">
        <f t="shared" si="1"/>
        <v>0</v>
      </c>
      <c r="J34" s="7"/>
      <c r="K34" s="7"/>
      <c r="L34" s="7"/>
      <c r="M34" s="7"/>
      <c r="O34" s="7">
        <f t="shared" si="11"/>
        <v>23873.869772223934</v>
      </c>
      <c r="P34" s="7">
        <f t="shared" si="3"/>
        <v>2756181.4977222374</v>
      </c>
      <c r="S34" s="7">
        <f t="shared" si="4"/>
        <v>-1800000</v>
      </c>
      <c r="T34" s="7">
        <f t="shared" ref="T34:U34" si="40">-SUM(E$17:E34)</f>
        <v>-42109.705162753511</v>
      </c>
      <c r="U34" s="7">
        <f t="shared" si="40"/>
        <v>-196628.99255948581</v>
      </c>
      <c r="V34" s="7">
        <f t="shared" ref="V34:W34" si="41">-SUM(I$17:I34)</f>
        <v>-27442.800000000003</v>
      </c>
      <c r="W34" s="7">
        <f t="shared" si="41"/>
        <v>0</v>
      </c>
      <c r="X34" s="7">
        <f t="shared" ref="X34:Z34" si="42">-SUM(L$17:L34)</f>
        <v>-150000</v>
      </c>
      <c r="Y34" s="7">
        <f t="shared" si="42"/>
        <v>-520000</v>
      </c>
      <c r="Z34" s="7">
        <f t="shared" si="42"/>
        <v>-20000</v>
      </c>
    </row>
    <row r="35" spans="1:26" ht="15.75" customHeight="1">
      <c r="A35">
        <v>11</v>
      </c>
      <c r="B35">
        <f t="shared" si="0"/>
        <v>0</v>
      </c>
      <c r="C35" s="14">
        <v>43845</v>
      </c>
      <c r="D35" s="7">
        <f t="shared" si="8"/>
        <v>23873.86977222393</v>
      </c>
      <c r="E35" s="7">
        <f t="shared" si="9"/>
        <v>4382.6742767507867</v>
      </c>
      <c r="F35" s="7">
        <f t="shared" si="15"/>
        <v>19491.195495473141</v>
      </c>
      <c r="G35" s="7">
        <f t="shared" si="10"/>
        <v>2653507.6205604952</v>
      </c>
      <c r="H35" s="4">
        <f>VLOOKUP(B35,'Расчёт страхования'!$D$5:$H$26,5,FALSE)</f>
        <v>0</v>
      </c>
      <c r="I35" s="7">
        <f t="shared" si="1"/>
        <v>0</v>
      </c>
      <c r="J35" s="7"/>
      <c r="K35" s="7"/>
      <c r="L35" s="7"/>
      <c r="M35" s="7"/>
      <c r="O35" s="7">
        <f t="shared" si="11"/>
        <v>23873.869772223927</v>
      </c>
      <c r="P35" s="7">
        <f t="shared" si="3"/>
        <v>2780055.3674944611</v>
      </c>
      <c r="S35" s="7">
        <f t="shared" si="4"/>
        <v>-1800000</v>
      </c>
      <c r="T35" s="7">
        <f t="shared" ref="T35:U35" si="43">-SUM(E$17:E35)</f>
        <v>-46492.379439504301</v>
      </c>
      <c r="U35" s="7">
        <f t="shared" si="43"/>
        <v>-216120.18805495894</v>
      </c>
      <c r="V35" s="7">
        <f t="shared" ref="V35:W35" si="44">-SUM(I$17:I35)</f>
        <v>-27442.800000000003</v>
      </c>
      <c r="W35" s="7">
        <f t="shared" si="44"/>
        <v>0</v>
      </c>
      <c r="X35" s="7">
        <f t="shared" ref="X35:Z35" si="45">-SUM(L$17:L35)</f>
        <v>-150000</v>
      </c>
      <c r="Y35" s="7">
        <f t="shared" si="45"/>
        <v>-520000</v>
      </c>
      <c r="Z35" s="7">
        <f t="shared" si="45"/>
        <v>-20000</v>
      </c>
    </row>
    <row r="36" spans="1:26" ht="15.75" customHeight="1">
      <c r="A36">
        <v>12</v>
      </c>
      <c r="B36">
        <f t="shared" si="0"/>
        <v>2</v>
      </c>
      <c r="C36" s="14">
        <v>43876</v>
      </c>
      <c r="D36" s="7">
        <f t="shared" si="8"/>
        <v>23873.86977222393</v>
      </c>
      <c r="E36" s="7">
        <f t="shared" si="9"/>
        <v>4414.8138881136274</v>
      </c>
      <c r="F36" s="7">
        <f t="shared" si="15"/>
        <v>19459.055884110305</v>
      </c>
      <c r="G36" s="7">
        <f t="shared" si="10"/>
        <v>2649092.8066723817</v>
      </c>
      <c r="H36" s="4">
        <f>VLOOKUP(B36,'Расчёт страхования'!$D$5:$H$26,5,FALSE)</f>
        <v>9.3099999999999988E-3</v>
      </c>
      <c r="I36" s="7">
        <f t="shared" si="1"/>
        <v>27129.35943313186</v>
      </c>
      <c r="J36" s="7">
        <f>$P$16</f>
        <v>5000</v>
      </c>
      <c r="K36" s="7"/>
      <c r="L36" s="7"/>
      <c r="M36" s="7"/>
      <c r="O36" s="7">
        <f t="shared" si="11"/>
        <v>56003.22920535579</v>
      </c>
      <c r="P36" s="7">
        <f t="shared" si="3"/>
        <v>2836058.5966998171</v>
      </c>
      <c r="S36" s="7">
        <f t="shared" si="4"/>
        <v>-1800000</v>
      </c>
      <c r="T36" s="7">
        <f t="shared" ref="T36:U36" si="46">-SUM(E$17:E36)</f>
        <v>-50907.193327617926</v>
      </c>
      <c r="U36" s="7">
        <f t="shared" si="46"/>
        <v>-235579.24393906925</v>
      </c>
      <c r="V36" s="7">
        <f t="shared" ref="V36:W36" si="47">-SUM(I$17:I36)</f>
        <v>-54572.159433131863</v>
      </c>
      <c r="W36" s="7">
        <f t="shared" si="47"/>
        <v>-5000</v>
      </c>
      <c r="X36" s="7">
        <f t="shared" ref="X36:Z36" si="48">-SUM(L$17:L36)</f>
        <v>-150000</v>
      </c>
      <c r="Y36" s="7">
        <f t="shared" si="48"/>
        <v>-520000</v>
      </c>
      <c r="Z36" s="7">
        <f t="shared" si="48"/>
        <v>-20000</v>
      </c>
    </row>
    <row r="37" spans="1:26" ht="15.75" customHeight="1">
      <c r="A37">
        <v>13</v>
      </c>
      <c r="B37">
        <f t="shared" si="0"/>
        <v>0</v>
      </c>
      <c r="C37" s="14">
        <v>43905</v>
      </c>
      <c r="D37" s="7">
        <f t="shared" si="8"/>
        <v>23873.86977222393</v>
      </c>
      <c r="E37" s="7">
        <f t="shared" si="9"/>
        <v>4447.1891899597931</v>
      </c>
      <c r="F37" s="7">
        <f t="shared" si="15"/>
        <v>19426.68058226414</v>
      </c>
      <c r="G37" s="7">
        <f t="shared" si="10"/>
        <v>2644645.6174824219</v>
      </c>
      <c r="H37" s="4">
        <f>VLOOKUP(B37,'Расчёт страхования'!$D$5:$H$26,5,FALSE)</f>
        <v>0</v>
      </c>
      <c r="I37" s="7">
        <f t="shared" si="1"/>
        <v>0</v>
      </c>
      <c r="J37" s="7"/>
      <c r="K37" s="7"/>
      <c r="L37" s="7"/>
      <c r="M37" s="7"/>
      <c r="O37" s="7">
        <f t="shared" si="11"/>
        <v>23873.869772223934</v>
      </c>
      <c r="P37" s="7">
        <f t="shared" si="3"/>
        <v>2859932.4664720409</v>
      </c>
      <c r="S37" s="7">
        <f t="shared" si="4"/>
        <v>-1800000</v>
      </c>
      <c r="T37" s="7">
        <f t="shared" ref="T37:U37" si="49">-SUM(E$17:E37)</f>
        <v>-55354.382517577716</v>
      </c>
      <c r="U37" s="7">
        <f t="shared" si="49"/>
        <v>-255005.92452133339</v>
      </c>
      <c r="V37" s="7">
        <f t="shared" ref="V37:W37" si="50">-SUM(I$17:I37)</f>
        <v>-54572.159433131863</v>
      </c>
      <c r="W37" s="7">
        <f t="shared" si="50"/>
        <v>-5000</v>
      </c>
      <c r="X37" s="7">
        <f t="shared" ref="X37:Z37" si="51">-SUM(L$17:L37)</f>
        <v>-150000</v>
      </c>
      <c r="Y37" s="7">
        <f t="shared" si="51"/>
        <v>-520000</v>
      </c>
      <c r="Z37" s="7">
        <f t="shared" si="51"/>
        <v>-20000</v>
      </c>
    </row>
    <row r="38" spans="1:26" ht="15.75" customHeight="1">
      <c r="A38">
        <v>14</v>
      </c>
      <c r="B38">
        <f t="shared" si="0"/>
        <v>0</v>
      </c>
      <c r="C38" s="14">
        <v>43936</v>
      </c>
      <c r="D38" s="7">
        <f t="shared" si="8"/>
        <v>23873.86977222393</v>
      </c>
      <c r="E38" s="7">
        <f t="shared" si="9"/>
        <v>4479.8019106861648</v>
      </c>
      <c r="F38" s="7">
        <f t="shared" si="15"/>
        <v>19394.067861537766</v>
      </c>
      <c r="G38" s="7">
        <f t="shared" si="10"/>
        <v>2640165.8155717356</v>
      </c>
      <c r="H38" s="4">
        <f>VLOOKUP(B38,'Расчёт страхования'!$D$5:$H$26,5,FALSE)</f>
        <v>0</v>
      </c>
      <c r="I38" s="7">
        <f t="shared" si="1"/>
        <v>0</v>
      </c>
      <c r="J38" s="7"/>
      <c r="K38" s="7"/>
      <c r="L38" s="7"/>
      <c r="M38" s="7"/>
      <c r="O38" s="7">
        <f t="shared" si="11"/>
        <v>23873.86977222393</v>
      </c>
      <c r="P38" s="7">
        <f t="shared" si="3"/>
        <v>2883806.3362442646</v>
      </c>
      <c r="S38" s="7">
        <f t="shared" si="4"/>
        <v>-1800000</v>
      </c>
      <c r="T38" s="7">
        <f t="shared" ref="T38:U38" si="52">-SUM(E$17:E38)</f>
        <v>-59834.184428263878</v>
      </c>
      <c r="U38" s="7">
        <f t="shared" si="52"/>
        <v>-274399.99238287116</v>
      </c>
      <c r="V38" s="7">
        <f t="shared" ref="V38:W38" si="53">-SUM(I$17:I38)</f>
        <v>-54572.159433131863</v>
      </c>
      <c r="W38" s="7">
        <f t="shared" si="53"/>
        <v>-5000</v>
      </c>
      <c r="X38" s="7">
        <f t="shared" ref="X38:Z38" si="54">-SUM(L$17:L38)</f>
        <v>-150000</v>
      </c>
      <c r="Y38" s="7">
        <f t="shared" si="54"/>
        <v>-520000</v>
      </c>
      <c r="Z38" s="7">
        <f t="shared" si="54"/>
        <v>-20000</v>
      </c>
    </row>
    <row r="39" spans="1:26" ht="15.75" customHeight="1">
      <c r="A39">
        <v>15</v>
      </c>
      <c r="B39">
        <f t="shared" si="0"/>
        <v>0</v>
      </c>
      <c r="C39" s="14">
        <v>43966</v>
      </c>
      <c r="D39" s="7">
        <f t="shared" si="8"/>
        <v>23873.86977222393</v>
      </c>
      <c r="E39" s="7">
        <f t="shared" si="9"/>
        <v>4512.6537913645316</v>
      </c>
      <c r="F39" s="7">
        <f t="shared" si="15"/>
        <v>19361.215980859397</v>
      </c>
      <c r="G39" s="7">
        <f t="shared" si="10"/>
        <v>2635653.1617803709</v>
      </c>
      <c r="H39" s="4">
        <f>VLOOKUP(B39,'Расчёт страхования'!$D$5:$H$26,5,FALSE)</f>
        <v>0</v>
      </c>
      <c r="I39" s="7">
        <f t="shared" si="1"/>
        <v>0</v>
      </c>
      <c r="J39" s="7"/>
      <c r="K39" s="7"/>
      <c r="L39" s="7"/>
      <c r="M39" s="7"/>
      <c r="O39" s="7">
        <f t="shared" si="11"/>
        <v>23873.86977222393</v>
      </c>
      <c r="P39" s="7">
        <f t="shared" si="3"/>
        <v>2907680.2060164884</v>
      </c>
      <c r="S39" s="7">
        <f t="shared" si="4"/>
        <v>-1800000</v>
      </c>
      <c r="T39" s="7">
        <f t="shared" ref="T39:U39" si="55">-SUM(E$17:E39)</f>
        <v>-64346.838219628407</v>
      </c>
      <c r="U39" s="7">
        <f t="shared" si="55"/>
        <v>-293761.20836373058</v>
      </c>
      <c r="V39" s="7">
        <f t="shared" ref="V39:W39" si="56">-SUM(I$17:I39)</f>
        <v>-54572.159433131863</v>
      </c>
      <c r="W39" s="7">
        <f t="shared" si="56"/>
        <v>-5000</v>
      </c>
      <c r="X39" s="7">
        <f t="shared" ref="X39:Z39" si="57">-SUM(L$17:L39)</f>
        <v>-150000</v>
      </c>
      <c r="Y39" s="7">
        <f t="shared" si="57"/>
        <v>-520000</v>
      </c>
      <c r="Z39" s="7">
        <f t="shared" si="57"/>
        <v>-20000</v>
      </c>
    </row>
    <row r="40" spans="1:26" ht="15.75" customHeight="1">
      <c r="A40">
        <v>16</v>
      </c>
      <c r="B40">
        <f t="shared" si="0"/>
        <v>0</v>
      </c>
      <c r="C40" s="14">
        <v>43997</v>
      </c>
      <c r="D40" s="7">
        <f t="shared" si="8"/>
        <v>23873.86977222393</v>
      </c>
      <c r="E40" s="7">
        <f t="shared" si="9"/>
        <v>4545.7465858345377</v>
      </c>
      <c r="F40" s="7">
        <f t="shared" si="15"/>
        <v>19328.123186389392</v>
      </c>
      <c r="G40" s="7">
        <f t="shared" si="10"/>
        <v>2631107.4151945366</v>
      </c>
      <c r="H40" s="4">
        <f>VLOOKUP(B40,'Расчёт страхования'!$D$5:$H$26,5,FALSE)</f>
        <v>0</v>
      </c>
      <c r="I40" s="7">
        <f t="shared" si="1"/>
        <v>0</v>
      </c>
      <c r="J40" s="7"/>
      <c r="K40" s="7"/>
      <c r="L40" s="7"/>
      <c r="M40" s="7"/>
      <c r="O40" s="7">
        <f t="shared" si="11"/>
        <v>23873.86977222393</v>
      </c>
      <c r="P40" s="7">
        <f t="shared" si="3"/>
        <v>2931554.0757887121</v>
      </c>
      <c r="S40" s="7">
        <f t="shared" si="4"/>
        <v>-1800000</v>
      </c>
      <c r="T40" s="7">
        <f t="shared" ref="T40:U40" si="58">-SUM(E$17:E40)</f>
        <v>-68892.584805462946</v>
      </c>
      <c r="U40" s="7">
        <f t="shared" si="58"/>
        <v>-313089.33155011997</v>
      </c>
      <c r="V40" s="7">
        <f t="shared" ref="V40:W40" si="59">-SUM(I$17:I40)</f>
        <v>-54572.159433131863</v>
      </c>
      <c r="W40" s="7">
        <f t="shared" si="59"/>
        <v>-5000</v>
      </c>
      <c r="X40" s="7">
        <f t="shared" ref="X40:Z40" si="60">-SUM(L$17:L40)</f>
        <v>-150000</v>
      </c>
      <c r="Y40" s="7">
        <f t="shared" si="60"/>
        <v>-520000</v>
      </c>
      <c r="Z40" s="7">
        <f t="shared" si="60"/>
        <v>-20000</v>
      </c>
    </row>
    <row r="41" spans="1:26" ht="15.75" customHeight="1">
      <c r="A41">
        <v>17</v>
      </c>
      <c r="B41">
        <f t="shared" si="0"/>
        <v>0</v>
      </c>
      <c r="C41" s="14">
        <v>44027</v>
      </c>
      <c r="D41" s="7">
        <f t="shared" si="8"/>
        <v>23873.86977222393</v>
      </c>
      <c r="E41" s="7">
        <f t="shared" si="9"/>
        <v>4579.0820607973246</v>
      </c>
      <c r="F41" s="7">
        <f t="shared" si="15"/>
        <v>19294.787711426605</v>
      </c>
      <c r="G41" s="7">
        <f t="shared" si="10"/>
        <v>2626528.3331337394</v>
      </c>
      <c r="H41" s="4">
        <f>VLOOKUP(B41,'Расчёт страхования'!$D$5:$H$26,5,FALSE)</f>
        <v>0</v>
      </c>
      <c r="I41" s="7">
        <f t="shared" si="1"/>
        <v>0</v>
      </c>
      <c r="J41" s="7"/>
      <c r="K41" s="7"/>
      <c r="L41" s="7"/>
      <c r="M41" s="7"/>
      <c r="O41" s="7">
        <f t="shared" si="11"/>
        <v>23873.86977222393</v>
      </c>
      <c r="P41" s="7">
        <f t="shared" si="3"/>
        <v>2955427.9455609359</v>
      </c>
      <c r="S41" s="7">
        <f t="shared" si="4"/>
        <v>-1800000</v>
      </c>
      <c r="T41" s="7">
        <f t="shared" ref="T41:U41" si="61">-SUM(E$17:E41)</f>
        <v>-73471.666866260275</v>
      </c>
      <c r="U41" s="7">
        <f t="shared" si="61"/>
        <v>-332384.11926154658</v>
      </c>
      <c r="V41" s="7">
        <f t="shared" ref="V41:W41" si="62">-SUM(I$17:I41)</f>
        <v>-54572.159433131863</v>
      </c>
      <c r="W41" s="7">
        <f t="shared" si="62"/>
        <v>-5000</v>
      </c>
      <c r="X41" s="7">
        <f t="shared" ref="X41:Z41" si="63">-SUM(L$17:L41)</f>
        <v>-150000</v>
      </c>
      <c r="Y41" s="7">
        <f t="shared" si="63"/>
        <v>-520000</v>
      </c>
      <c r="Z41" s="7">
        <f t="shared" si="63"/>
        <v>-20000</v>
      </c>
    </row>
    <row r="42" spans="1:26" ht="15.75" customHeight="1">
      <c r="A42">
        <v>18</v>
      </c>
      <c r="B42">
        <f t="shared" si="0"/>
        <v>0</v>
      </c>
      <c r="C42" s="14">
        <v>44058</v>
      </c>
      <c r="D42" s="7">
        <f t="shared" si="8"/>
        <v>23873.86977222393</v>
      </c>
      <c r="E42" s="7">
        <f t="shared" si="9"/>
        <v>4612.661995909838</v>
      </c>
      <c r="F42" s="7">
        <f t="shared" si="15"/>
        <v>19261.207776314091</v>
      </c>
      <c r="G42" s="7">
        <f t="shared" si="10"/>
        <v>2621915.6711378298</v>
      </c>
      <c r="H42" s="4">
        <f>VLOOKUP(B42,'Расчёт страхования'!$D$5:$H$26,5,FALSE)</f>
        <v>0</v>
      </c>
      <c r="I42" s="7">
        <f t="shared" si="1"/>
        <v>0</v>
      </c>
      <c r="J42" s="7"/>
      <c r="K42" s="7"/>
      <c r="L42" s="7"/>
      <c r="M42" s="7"/>
      <c r="O42" s="7">
        <f t="shared" si="11"/>
        <v>23873.86977222393</v>
      </c>
      <c r="P42" s="7">
        <f t="shared" si="3"/>
        <v>2979301.8153331596</v>
      </c>
      <c r="S42" s="7">
        <f t="shared" si="4"/>
        <v>-1800000</v>
      </c>
      <c r="T42" s="7">
        <f t="shared" ref="T42:U42" si="64">-SUM(E$17:E42)</f>
        <v>-78084.328862170107</v>
      </c>
      <c r="U42" s="7">
        <f t="shared" si="64"/>
        <v>-351645.3270378607</v>
      </c>
      <c r="V42" s="7">
        <f t="shared" ref="V42:W42" si="65">-SUM(I$17:I42)</f>
        <v>-54572.159433131863</v>
      </c>
      <c r="W42" s="7">
        <f t="shared" si="65"/>
        <v>-5000</v>
      </c>
      <c r="X42" s="7">
        <f t="shared" ref="X42:Z42" si="66">-SUM(L$17:L42)</f>
        <v>-150000</v>
      </c>
      <c r="Y42" s="7">
        <f t="shared" si="66"/>
        <v>-520000</v>
      </c>
      <c r="Z42" s="7">
        <f t="shared" si="66"/>
        <v>-20000</v>
      </c>
    </row>
    <row r="43" spans="1:26" ht="15.75" customHeight="1">
      <c r="A43">
        <v>19</v>
      </c>
      <c r="B43">
        <f t="shared" si="0"/>
        <v>0</v>
      </c>
      <c r="C43" s="14">
        <v>44089</v>
      </c>
      <c r="D43" s="7">
        <f t="shared" si="8"/>
        <v>23873.86977222393</v>
      </c>
      <c r="E43" s="7">
        <f t="shared" si="9"/>
        <v>4646.4881838798437</v>
      </c>
      <c r="F43" s="7">
        <f t="shared" si="15"/>
        <v>19227.381588344088</v>
      </c>
      <c r="G43" s="7">
        <f t="shared" si="10"/>
        <v>2617269.18295395</v>
      </c>
      <c r="H43" s="4">
        <f>VLOOKUP(B43,'Расчёт страхования'!$D$5:$H$26,5,FALSE)</f>
        <v>0</v>
      </c>
      <c r="I43" s="7">
        <f t="shared" si="1"/>
        <v>0</v>
      </c>
      <c r="J43" s="7"/>
      <c r="K43" s="7"/>
      <c r="L43" s="7"/>
      <c r="M43" s="7"/>
      <c r="O43" s="7">
        <f t="shared" si="11"/>
        <v>23873.86977222393</v>
      </c>
      <c r="P43" s="7">
        <f t="shared" si="3"/>
        <v>3003175.6851053834</v>
      </c>
      <c r="S43" s="7">
        <f t="shared" si="4"/>
        <v>-1800000</v>
      </c>
      <c r="T43" s="7">
        <f t="shared" ref="T43:U43" si="67">-SUM(E$17:E43)</f>
        <v>-82730.817046049953</v>
      </c>
      <c r="U43" s="7">
        <f t="shared" si="67"/>
        <v>-370872.70862620481</v>
      </c>
      <c r="V43" s="7">
        <f t="shared" ref="V43:W43" si="68">-SUM(I$17:I43)</f>
        <v>-54572.159433131863</v>
      </c>
      <c r="W43" s="7">
        <f t="shared" si="68"/>
        <v>-5000</v>
      </c>
      <c r="X43" s="7">
        <f t="shared" ref="X43:Z43" si="69">-SUM(L$17:L43)</f>
        <v>-150000</v>
      </c>
      <c r="Y43" s="7">
        <f t="shared" si="69"/>
        <v>-520000</v>
      </c>
      <c r="Z43" s="7">
        <f t="shared" si="69"/>
        <v>-20000</v>
      </c>
    </row>
    <row r="44" spans="1:26" ht="15.75" customHeight="1">
      <c r="A44">
        <v>20</v>
      </c>
      <c r="B44">
        <f t="shared" si="0"/>
        <v>0</v>
      </c>
      <c r="C44" s="14">
        <v>44119</v>
      </c>
      <c r="D44" s="7">
        <f t="shared" si="8"/>
        <v>23873.86977222393</v>
      </c>
      <c r="E44" s="7">
        <f t="shared" si="9"/>
        <v>4680.5624305616293</v>
      </c>
      <c r="F44" s="7">
        <f t="shared" si="15"/>
        <v>19193.307341662301</v>
      </c>
      <c r="G44" s="7">
        <f t="shared" si="10"/>
        <v>2612588.6205233885</v>
      </c>
      <c r="H44" s="4">
        <f>VLOOKUP(B44,'Расчёт страхования'!$D$5:$H$26,5,FALSE)</f>
        <v>0</v>
      </c>
      <c r="I44" s="7">
        <f t="shared" si="1"/>
        <v>0</v>
      </c>
      <c r="J44" s="7"/>
      <c r="K44" s="7"/>
      <c r="L44" s="7"/>
      <c r="M44" s="7"/>
      <c r="O44" s="7">
        <f t="shared" si="11"/>
        <v>23873.86977222393</v>
      </c>
      <c r="P44" s="7">
        <f t="shared" si="3"/>
        <v>3027049.5548776072</v>
      </c>
      <c r="S44" s="7">
        <f t="shared" si="4"/>
        <v>-1800000</v>
      </c>
      <c r="T44" s="7">
        <f t="shared" ref="T44:U44" si="70">-SUM(E$17:E44)</f>
        <v>-87411.37947661159</v>
      </c>
      <c r="U44" s="7">
        <f t="shared" si="70"/>
        <v>-390066.0159678671</v>
      </c>
      <c r="V44" s="7">
        <f t="shared" ref="V44:W44" si="71">-SUM(I$17:I44)</f>
        <v>-54572.159433131863</v>
      </c>
      <c r="W44" s="7">
        <f t="shared" si="71"/>
        <v>-5000</v>
      </c>
      <c r="X44" s="7">
        <f t="shared" ref="X44:Z44" si="72">-SUM(L$17:L44)</f>
        <v>-150000</v>
      </c>
      <c r="Y44" s="7">
        <f t="shared" si="72"/>
        <v>-520000</v>
      </c>
      <c r="Z44" s="7">
        <f t="shared" si="72"/>
        <v>-20000</v>
      </c>
    </row>
    <row r="45" spans="1:26" ht="15.75" customHeight="1">
      <c r="A45">
        <v>21</v>
      </c>
      <c r="B45">
        <f t="shared" si="0"/>
        <v>0</v>
      </c>
      <c r="C45" s="14">
        <v>44150</v>
      </c>
      <c r="D45" s="7">
        <f t="shared" si="8"/>
        <v>23873.86977222393</v>
      </c>
      <c r="E45" s="7">
        <f t="shared" si="9"/>
        <v>4714.8865550524133</v>
      </c>
      <c r="F45" s="7">
        <f t="shared" si="15"/>
        <v>19158.983217171517</v>
      </c>
      <c r="G45" s="7">
        <f t="shared" si="10"/>
        <v>2607873.7339683361</v>
      </c>
      <c r="H45" s="4">
        <f>VLOOKUP(B45,'Расчёт страхования'!$D$5:$H$26,5,FALSE)</f>
        <v>0</v>
      </c>
      <c r="I45" s="7">
        <f t="shared" si="1"/>
        <v>0</v>
      </c>
      <c r="J45" s="7"/>
      <c r="K45" s="7"/>
      <c r="L45" s="7"/>
      <c r="M45" s="7"/>
      <c r="O45" s="7">
        <f t="shared" si="11"/>
        <v>23873.86977222393</v>
      </c>
      <c r="P45" s="7">
        <f t="shared" si="3"/>
        <v>3050923.4246498309</v>
      </c>
      <c r="S45" s="7">
        <f t="shared" si="4"/>
        <v>-1800000</v>
      </c>
      <c r="T45" s="7">
        <f t="shared" ref="T45:U45" si="73">-SUM(E$17:E45)</f>
        <v>-92126.26603166401</v>
      </c>
      <c r="U45" s="7">
        <f t="shared" si="73"/>
        <v>-409224.99918503861</v>
      </c>
      <c r="V45" s="7">
        <f t="shared" ref="V45:W45" si="74">-SUM(I$17:I45)</f>
        <v>-54572.159433131863</v>
      </c>
      <c r="W45" s="7">
        <f t="shared" si="74"/>
        <v>-5000</v>
      </c>
      <c r="X45" s="7">
        <f t="shared" ref="X45:Z45" si="75">-SUM(L$17:L45)</f>
        <v>-150000</v>
      </c>
      <c r="Y45" s="7">
        <f t="shared" si="75"/>
        <v>-520000</v>
      </c>
      <c r="Z45" s="7">
        <f t="shared" si="75"/>
        <v>-20000</v>
      </c>
    </row>
    <row r="46" spans="1:26" ht="15.75" customHeight="1">
      <c r="A46">
        <v>22</v>
      </c>
      <c r="B46">
        <f t="shared" si="0"/>
        <v>0</v>
      </c>
      <c r="C46" s="14">
        <v>44180</v>
      </c>
      <c r="D46" s="7">
        <f t="shared" si="8"/>
        <v>23873.86977222393</v>
      </c>
      <c r="E46" s="7">
        <f t="shared" si="9"/>
        <v>4749.4623897894653</v>
      </c>
      <c r="F46" s="7">
        <f t="shared" si="15"/>
        <v>19124.407382434463</v>
      </c>
      <c r="G46" s="7">
        <f t="shared" si="10"/>
        <v>2603124.2715785466</v>
      </c>
      <c r="H46" s="4">
        <f>VLOOKUP(B46,'Расчёт страхования'!$D$5:$H$26,5,FALSE)</f>
        <v>0</v>
      </c>
      <c r="I46" s="7">
        <f t="shared" si="1"/>
        <v>0</v>
      </c>
      <c r="J46" s="7"/>
      <c r="K46" s="7"/>
      <c r="L46" s="7"/>
      <c r="M46" s="7"/>
      <c r="O46" s="7">
        <f t="shared" si="11"/>
        <v>23873.86977222393</v>
      </c>
      <c r="P46" s="7">
        <f t="shared" si="3"/>
        <v>3074797.2944220547</v>
      </c>
      <c r="S46" s="7">
        <f t="shared" si="4"/>
        <v>-1800000</v>
      </c>
      <c r="T46" s="7">
        <f t="shared" ref="T46:U46" si="76">-SUM(E$17:E46)</f>
        <v>-96875.728421453474</v>
      </c>
      <c r="U46" s="7">
        <f t="shared" si="76"/>
        <v>-428349.40656747308</v>
      </c>
      <c r="V46" s="7">
        <f t="shared" ref="V46:W46" si="77">-SUM(I$17:I46)</f>
        <v>-54572.159433131863</v>
      </c>
      <c r="W46" s="7">
        <f t="shared" si="77"/>
        <v>-5000</v>
      </c>
      <c r="X46" s="7">
        <f t="shared" ref="X46:Z46" si="78">-SUM(L$17:L46)</f>
        <v>-150000</v>
      </c>
      <c r="Y46" s="7">
        <f t="shared" si="78"/>
        <v>-520000</v>
      </c>
      <c r="Z46" s="7">
        <f t="shared" si="78"/>
        <v>-20000</v>
      </c>
    </row>
    <row r="47" spans="1:26" ht="15.75" customHeight="1">
      <c r="A47">
        <v>23</v>
      </c>
      <c r="B47">
        <f t="shared" si="0"/>
        <v>0</v>
      </c>
      <c r="C47" s="14">
        <v>44211</v>
      </c>
      <c r="D47" s="7">
        <f t="shared" si="8"/>
        <v>23873.86977222393</v>
      </c>
      <c r="E47" s="7">
        <f t="shared" si="9"/>
        <v>4784.2917806479209</v>
      </c>
      <c r="F47" s="7">
        <f t="shared" si="15"/>
        <v>19089.57799157601</v>
      </c>
      <c r="G47" s="7">
        <f t="shared" si="10"/>
        <v>2598339.9797978988</v>
      </c>
      <c r="H47" s="4">
        <f>VLOOKUP(B47,'Расчёт страхования'!$D$5:$H$26,5,FALSE)</f>
        <v>0</v>
      </c>
      <c r="I47" s="7">
        <f t="shared" si="1"/>
        <v>0</v>
      </c>
      <c r="J47" s="7"/>
      <c r="K47" s="7"/>
      <c r="L47" s="7"/>
      <c r="M47" s="7"/>
      <c r="O47" s="7">
        <f t="shared" si="11"/>
        <v>23873.86977222393</v>
      </c>
      <c r="P47" s="7">
        <f t="shared" si="3"/>
        <v>3098671.1641942784</v>
      </c>
      <c r="S47" s="7">
        <f t="shared" si="4"/>
        <v>-1800000</v>
      </c>
      <c r="T47" s="7">
        <f t="shared" ref="T47:U47" si="79">-SUM(E$17:E47)</f>
        <v>-101660.0202021014</v>
      </c>
      <c r="U47" s="7">
        <f t="shared" si="79"/>
        <v>-447438.98455904907</v>
      </c>
      <c r="V47" s="7">
        <f t="shared" ref="V47:W47" si="80">-SUM(I$17:I47)</f>
        <v>-54572.159433131863</v>
      </c>
      <c r="W47" s="7">
        <f t="shared" si="80"/>
        <v>-5000</v>
      </c>
      <c r="X47" s="7">
        <f t="shared" ref="X47:Z47" si="81">-SUM(L$17:L47)</f>
        <v>-150000</v>
      </c>
      <c r="Y47" s="7">
        <f t="shared" si="81"/>
        <v>-520000</v>
      </c>
      <c r="Z47" s="7">
        <f t="shared" si="81"/>
        <v>-20000</v>
      </c>
    </row>
    <row r="48" spans="1:26" ht="15.75" customHeight="1">
      <c r="A48">
        <v>24</v>
      </c>
      <c r="B48">
        <f t="shared" si="0"/>
        <v>3</v>
      </c>
      <c r="C48" s="14">
        <v>44242</v>
      </c>
      <c r="D48" s="7">
        <f t="shared" si="8"/>
        <v>23873.86977222393</v>
      </c>
      <c r="E48" s="7">
        <f t="shared" si="9"/>
        <v>4819.376587039339</v>
      </c>
      <c r="F48" s="7">
        <f t="shared" si="15"/>
        <v>19054.49318518459</v>
      </c>
      <c r="G48" s="7">
        <f t="shared" si="10"/>
        <v>2593520.6032108595</v>
      </c>
      <c r="H48" s="4">
        <f>VLOOKUP(B48,'Расчёт страхования'!$D$5:$H$26,5,FALSE)</f>
        <v>9.3500000000000007E-3</v>
      </c>
      <c r="I48" s="7">
        <f t="shared" si="1"/>
        <v>26674.359404023693</v>
      </c>
      <c r="J48" s="7">
        <f>$P$16</f>
        <v>5000</v>
      </c>
      <c r="K48" s="7"/>
      <c r="L48" s="7"/>
      <c r="M48" s="7"/>
      <c r="O48" s="7">
        <f t="shared" si="11"/>
        <v>55548.229176247623</v>
      </c>
      <c r="P48" s="7">
        <f t="shared" si="3"/>
        <v>3154219.3933705259</v>
      </c>
      <c r="S48" s="7">
        <f t="shared" si="4"/>
        <v>-1800000</v>
      </c>
      <c r="T48" s="7">
        <f t="shared" ref="T48:U48" si="82">-SUM(E$17:E48)</f>
        <v>-106479.39678914074</v>
      </c>
      <c r="U48" s="7">
        <f t="shared" si="82"/>
        <v>-466493.47774423368</v>
      </c>
      <c r="V48" s="7">
        <f t="shared" ref="V48:W48" si="83">-SUM(I$17:I48)</f>
        <v>-81246.518837155556</v>
      </c>
      <c r="W48" s="7">
        <f t="shared" si="83"/>
        <v>-10000</v>
      </c>
      <c r="X48" s="7">
        <f t="shared" ref="X48:Z48" si="84">-SUM(L$17:L48)</f>
        <v>-150000</v>
      </c>
      <c r="Y48" s="7">
        <f t="shared" si="84"/>
        <v>-520000</v>
      </c>
      <c r="Z48" s="7">
        <f t="shared" si="84"/>
        <v>-20000</v>
      </c>
    </row>
    <row r="49" spans="1:26" ht="15.75" customHeight="1">
      <c r="A49">
        <v>25</v>
      </c>
      <c r="B49">
        <f t="shared" si="0"/>
        <v>0</v>
      </c>
      <c r="C49" s="14">
        <v>44270</v>
      </c>
      <c r="D49" s="7">
        <f t="shared" si="8"/>
        <v>23873.86977222393</v>
      </c>
      <c r="E49" s="7">
        <f t="shared" si="9"/>
        <v>4854.7186820109619</v>
      </c>
      <c r="F49" s="7">
        <f t="shared" si="15"/>
        <v>19019.15109021297</v>
      </c>
      <c r="G49" s="7">
        <f t="shared" si="10"/>
        <v>2588665.8845288483</v>
      </c>
      <c r="H49" s="4">
        <f>VLOOKUP(B49,'Расчёт страхования'!$D$5:$H$26,5,FALSE)</f>
        <v>0</v>
      </c>
      <c r="I49" s="7">
        <f t="shared" si="1"/>
        <v>0</v>
      </c>
      <c r="J49" s="7"/>
      <c r="K49" s="7"/>
      <c r="L49" s="7"/>
      <c r="M49" s="7"/>
      <c r="O49" s="7">
        <f t="shared" si="11"/>
        <v>23873.86977222393</v>
      </c>
      <c r="P49" s="7">
        <f t="shared" si="3"/>
        <v>3178093.2631427497</v>
      </c>
      <c r="S49" s="7">
        <f t="shared" si="4"/>
        <v>-1800000</v>
      </c>
      <c r="T49" s="7">
        <f t="shared" ref="T49:U49" si="85">-SUM(E$17:E49)</f>
        <v>-111334.1154711517</v>
      </c>
      <c r="U49" s="7">
        <f t="shared" si="85"/>
        <v>-485512.62883444666</v>
      </c>
      <c r="V49" s="7">
        <f t="shared" ref="V49:W49" si="86">-SUM(I$17:I49)</f>
        <v>-81246.518837155556</v>
      </c>
      <c r="W49" s="7">
        <f t="shared" si="86"/>
        <v>-10000</v>
      </c>
      <c r="X49" s="7">
        <f t="shared" ref="X49:Z49" si="87">-SUM(L$17:L49)</f>
        <v>-150000</v>
      </c>
      <c r="Y49" s="7">
        <f t="shared" si="87"/>
        <v>-520000</v>
      </c>
      <c r="Z49" s="7">
        <f t="shared" si="87"/>
        <v>-20000</v>
      </c>
    </row>
    <row r="50" spans="1:26" ht="15.75" customHeight="1">
      <c r="A50">
        <v>26</v>
      </c>
      <c r="B50">
        <f t="shared" si="0"/>
        <v>0</v>
      </c>
      <c r="C50" s="14">
        <v>44301</v>
      </c>
      <c r="D50" s="7">
        <f t="shared" si="8"/>
        <v>23873.86977222393</v>
      </c>
      <c r="E50" s="7">
        <f t="shared" si="9"/>
        <v>4890.3199523457079</v>
      </c>
      <c r="F50" s="7">
        <f t="shared" si="15"/>
        <v>18983.549819878222</v>
      </c>
      <c r="G50" s="7">
        <f t="shared" si="10"/>
        <v>2583775.5645765024</v>
      </c>
      <c r="H50" s="4">
        <f>VLOOKUP(B50,'Расчёт страхования'!$D$5:$H$26,5,FALSE)</f>
        <v>0</v>
      </c>
      <c r="I50" s="7">
        <f t="shared" si="1"/>
        <v>0</v>
      </c>
      <c r="J50" s="7"/>
      <c r="K50" s="7"/>
      <c r="L50" s="7"/>
      <c r="M50" s="7"/>
      <c r="O50" s="7">
        <f t="shared" si="11"/>
        <v>23873.86977222393</v>
      </c>
      <c r="P50" s="7">
        <f t="shared" si="3"/>
        <v>3201967.1329149734</v>
      </c>
      <c r="S50" s="7">
        <f t="shared" si="4"/>
        <v>-1800000</v>
      </c>
      <c r="T50" s="7">
        <f t="shared" ref="T50:U50" si="88">-SUM(E$17:E50)</f>
        <v>-116224.4354234974</v>
      </c>
      <c r="U50" s="7">
        <f t="shared" si="88"/>
        <v>-504496.1786543249</v>
      </c>
      <c r="V50" s="7">
        <f t="shared" ref="V50:W50" si="89">-SUM(I$17:I50)</f>
        <v>-81246.518837155556</v>
      </c>
      <c r="W50" s="7">
        <f t="shared" si="89"/>
        <v>-10000</v>
      </c>
      <c r="X50" s="7">
        <f t="shared" ref="X50:Z50" si="90">-SUM(L$17:L50)</f>
        <v>-150000</v>
      </c>
      <c r="Y50" s="7">
        <f t="shared" si="90"/>
        <v>-520000</v>
      </c>
      <c r="Z50" s="7">
        <f t="shared" si="90"/>
        <v>-20000</v>
      </c>
    </row>
    <row r="51" spans="1:26" ht="15.75" customHeight="1">
      <c r="A51">
        <v>27</v>
      </c>
      <c r="B51">
        <f t="shared" si="0"/>
        <v>0</v>
      </c>
      <c r="C51" s="14">
        <v>44331</v>
      </c>
      <c r="D51" s="7">
        <f t="shared" si="8"/>
        <v>23873.86977222393</v>
      </c>
      <c r="E51" s="7">
        <f t="shared" si="9"/>
        <v>4926.1822986629095</v>
      </c>
      <c r="F51" s="7">
        <f t="shared" si="15"/>
        <v>18947.687473561018</v>
      </c>
      <c r="G51" s="7">
        <f t="shared" si="10"/>
        <v>2578849.3822778394</v>
      </c>
      <c r="H51" s="4">
        <f>VLOOKUP(B51,'Расчёт страхования'!$D$5:$H$26,5,FALSE)</f>
        <v>0</v>
      </c>
      <c r="I51" s="7">
        <f t="shared" si="1"/>
        <v>0</v>
      </c>
      <c r="J51" s="7"/>
      <c r="K51" s="7"/>
      <c r="L51" s="7"/>
      <c r="M51" s="7"/>
      <c r="O51" s="7">
        <f t="shared" si="11"/>
        <v>23873.869772223927</v>
      </c>
      <c r="P51" s="7">
        <f t="shared" si="3"/>
        <v>3225841.0026871972</v>
      </c>
      <c r="S51" s="7">
        <f t="shared" si="4"/>
        <v>-1800000</v>
      </c>
      <c r="T51" s="7">
        <f t="shared" ref="T51:U51" si="91">-SUM(E$17:E51)</f>
        <v>-121150.61772216031</v>
      </c>
      <c r="U51" s="7">
        <f t="shared" si="91"/>
        <v>-523443.86612788594</v>
      </c>
      <c r="V51" s="7">
        <f t="shared" ref="V51:W51" si="92">-SUM(I$17:I51)</f>
        <v>-81246.518837155556</v>
      </c>
      <c r="W51" s="7">
        <f t="shared" si="92"/>
        <v>-10000</v>
      </c>
      <c r="X51" s="7">
        <f t="shared" ref="X51:Z51" si="93">-SUM(L$17:L51)</f>
        <v>-150000</v>
      </c>
      <c r="Y51" s="7">
        <f t="shared" si="93"/>
        <v>-520000</v>
      </c>
      <c r="Z51" s="7">
        <f t="shared" si="93"/>
        <v>-20000</v>
      </c>
    </row>
    <row r="52" spans="1:26" ht="15.75" customHeight="1">
      <c r="A52">
        <v>28</v>
      </c>
      <c r="B52">
        <f t="shared" si="0"/>
        <v>0</v>
      </c>
      <c r="C52" s="14">
        <v>44362</v>
      </c>
      <c r="D52" s="7">
        <f t="shared" si="8"/>
        <v>23873.86977222393</v>
      </c>
      <c r="E52" s="7">
        <f t="shared" si="9"/>
        <v>4962.3076355197718</v>
      </c>
      <c r="F52" s="7">
        <f t="shared" si="15"/>
        <v>18911.562136704157</v>
      </c>
      <c r="G52" s="7">
        <f t="shared" si="10"/>
        <v>2573887.0746423197</v>
      </c>
      <c r="H52" s="4">
        <f>VLOOKUP(B52,'Расчёт страхования'!$D$5:$H$26,5,FALSE)</f>
        <v>0</v>
      </c>
      <c r="I52" s="7">
        <f t="shared" si="1"/>
        <v>0</v>
      </c>
      <c r="J52" s="7"/>
      <c r="K52" s="7"/>
      <c r="L52" s="7"/>
      <c r="M52" s="7"/>
      <c r="O52" s="7">
        <f t="shared" si="11"/>
        <v>23873.86977222393</v>
      </c>
      <c r="P52" s="7">
        <f t="shared" si="3"/>
        <v>3249714.8724594209</v>
      </c>
      <c r="S52" s="7">
        <f t="shared" si="4"/>
        <v>-1800000</v>
      </c>
      <c r="T52" s="7">
        <f t="shared" ref="T52:U52" si="94">-SUM(E$17:E52)</f>
        <v>-126112.92535768008</v>
      </c>
      <c r="U52" s="7">
        <f t="shared" si="94"/>
        <v>-542355.4282645901</v>
      </c>
      <c r="V52" s="7">
        <f t="shared" ref="V52:W52" si="95">-SUM(I$17:I52)</f>
        <v>-81246.518837155556</v>
      </c>
      <c r="W52" s="7">
        <f t="shared" si="95"/>
        <v>-10000</v>
      </c>
      <c r="X52" s="7">
        <f t="shared" ref="X52:Z52" si="96">-SUM(L$17:L52)</f>
        <v>-150000</v>
      </c>
      <c r="Y52" s="7">
        <f t="shared" si="96"/>
        <v>-520000</v>
      </c>
      <c r="Z52" s="7">
        <f t="shared" si="96"/>
        <v>-20000</v>
      </c>
    </row>
    <row r="53" spans="1:26" ht="15.75" customHeight="1">
      <c r="A53">
        <v>29</v>
      </c>
      <c r="B53">
        <f t="shared" si="0"/>
        <v>0</v>
      </c>
      <c r="C53" s="14">
        <v>44392</v>
      </c>
      <c r="D53" s="7">
        <f t="shared" si="8"/>
        <v>23873.86977222393</v>
      </c>
      <c r="E53" s="7">
        <f t="shared" si="9"/>
        <v>4998.6978915135833</v>
      </c>
      <c r="F53" s="7">
        <f t="shared" si="15"/>
        <v>18875.171880710346</v>
      </c>
      <c r="G53" s="7">
        <f t="shared" si="10"/>
        <v>2568888.3767508063</v>
      </c>
      <c r="H53" s="4">
        <f>VLOOKUP(B53,'Расчёт страхования'!$D$5:$H$26,5,FALSE)</f>
        <v>0</v>
      </c>
      <c r="I53" s="7">
        <f t="shared" si="1"/>
        <v>0</v>
      </c>
      <c r="J53" s="7"/>
      <c r="K53" s="7"/>
      <c r="L53" s="7"/>
      <c r="M53" s="7"/>
      <c r="O53" s="7">
        <f t="shared" si="11"/>
        <v>23873.86977222393</v>
      </c>
      <c r="P53" s="7">
        <f t="shared" si="3"/>
        <v>3273588.7422316447</v>
      </c>
      <c r="S53" s="7">
        <f t="shared" si="4"/>
        <v>-1800000</v>
      </c>
      <c r="T53" s="7">
        <f t="shared" ref="T53:U53" si="97">-SUM(E$17:E53)</f>
        <v>-131111.62324919365</v>
      </c>
      <c r="U53" s="7">
        <f t="shared" si="97"/>
        <v>-561230.60014530038</v>
      </c>
      <c r="V53" s="7">
        <f t="shared" ref="V53:W53" si="98">-SUM(I$17:I53)</f>
        <v>-81246.518837155556</v>
      </c>
      <c r="W53" s="7">
        <f t="shared" si="98"/>
        <v>-10000</v>
      </c>
      <c r="X53" s="7">
        <f t="shared" ref="X53:Z53" si="99">-SUM(L$17:L53)</f>
        <v>-150000</v>
      </c>
      <c r="Y53" s="7">
        <f t="shared" si="99"/>
        <v>-520000</v>
      </c>
      <c r="Z53" s="7">
        <f t="shared" si="99"/>
        <v>-20000</v>
      </c>
    </row>
    <row r="54" spans="1:26" ht="15.75" customHeight="1">
      <c r="A54">
        <v>30</v>
      </c>
      <c r="B54">
        <f t="shared" si="0"/>
        <v>0</v>
      </c>
      <c r="C54" s="14">
        <v>44423</v>
      </c>
      <c r="D54" s="7">
        <f t="shared" si="8"/>
        <v>23873.86977222393</v>
      </c>
      <c r="E54" s="7">
        <f t="shared" si="9"/>
        <v>5035.3550093846816</v>
      </c>
      <c r="F54" s="7">
        <f t="shared" si="15"/>
        <v>18838.514762839248</v>
      </c>
      <c r="G54" s="7">
        <f t="shared" si="10"/>
        <v>2563853.0217414219</v>
      </c>
      <c r="H54" s="4">
        <f>VLOOKUP(B54,'Расчёт страхования'!$D$5:$H$26,5,FALSE)</f>
        <v>0</v>
      </c>
      <c r="I54" s="7">
        <f t="shared" si="1"/>
        <v>0</v>
      </c>
      <c r="J54" s="7"/>
      <c r="K54" s="7"/>
      <c r="L54" s="7"/>
      <c r="M54" s="7"/>
      <c r="O54" s="7">
        <f t="shared" si="11"/>
        <v>23873.86977222393</v>
      </c>
      <c r="P54" s="7">
        <f t="shared" si="3"/>
        <v>3297462.6120038684</v>
      </c>
      <c r="S54" s="7">
        <f t="shared" si="4"/>
        <v>-1800000</v>
      </c>
      <c r="T54" s="7">
        <f t="shared" ref="T54:U54" si="100">-SUM(E$17:E54)</f>
        <v>-136146.97825857834</v>
      </c>
      <c r="U54" s="7">
        <f t="shared" si="100"/>
        <v>-580069.11490813969</v>
      </c>
      <c r="V54" s="7">
        <f t="shared" ref="V54:W54" si="101">-SUM(I$17:I54)</f>
        <v>-81246.518837155556</v>
      </c>
      <c r="W54" s="7">
        <f t="shared" si="101"/>
        <v>-10000</v>
      </c>
      <c r="X54" s="7">
        <f t="shared" ref="X54:Z54" si="102">-SUM(L$17:L54)</f>
        <v>-150000</v>
      </c>
      <c r="Y54" s="7">
        <f t="shared" si="102"/>
        <v>-520000</v>
      </c>
      <c r="Z54" s="7">
        <f t="shared" si="102"/>
        <v>-20000</v>
      </c>
    </row>
    <row r="55" spans="1:26" ht="15.75" customHeight="1">
      <c r="A55">
        <v>31</v>
      </c>
      <c r="B55">
        <f t="shared" si="0"/>
        <v>0</v>
      </c>
      <c r="C55" s="14">
        <v>44454</v>
      </c>
      <c r="D55" s="7">
        <f t="shared" si="8"/>
        <v>23873.86977222393</v>
      </c>
      <c r="E55" s="7">
        <f t="shared" si="9"/>
        <v>5072.2809461201705</v>
      </c>
      <c r="F55" s="7">
        <f t="shared" si="15"/>
        <v>18801.588826103762</v>
      </c>
      <c r="G55" s="7">
        <f t="shared" si="10"/>
        <v>2558780.7407953017</v>
      </c>
      <c r="H55" s="4">
        <f>VLOOKUP(B55,'Расчёт страхования'!$D$5:$H$26,5,FALSE)</f>
        <v>0</v>
      </c>
      <c r="I55" s="7">
        <f t="shared" si="1"/>
        <v>0</v>
      </c>
      <c r="J55" s="7"/>
      <c r="K55" s="7"/>
      <c r="L55" s="7"/>
      <c r="M55" s="7"/>
      <c r="O55" s="7">
        <f t="shared" si="11"/>
        <v>23873.86977222393</v>
      </c>
      <c r="P55" s="7">
        <f t="shared" si="3"/>
        <v>3321336.4817760922</v>
      </c>
      <c r="S55" s="7">
        <f t="shared" si="4"/>
        <v>-1800000</v>
      </c>
      <c r="T55" s="7">
        <f t="shared" ref="T55:U55" si="103">-SUM(E$17:E55)</f>
        <v>-141219.25920469852</v>
      </c>
      <c r="U55" s="7">
        <f t="shared" si="103"/>
        <v>-598870.70373424341</v>
      </c>
      <c r="V55" s="7">
        <f t="shared" ref="V55:W55" si="104">-SUM(I$17:I55)</f>
        <v>-81246.518837155556</v>
      </c>
      <c r="W55" s="7">
        <f t="shared" si="104"/>
        <v>-10000</v>
      </c>
      <c r="X55" s="7">
        <f t="shared" ref="X55:Z55" si="105">-SUM(L$17:L55)</f>
        <v>-150000</v>
      </c>
      <c r="Y55" s="7">
        <f t="shared" si="105"/>
        <v>-520000</v>
      </c>
      <c r="Z55" s="7">
        <f t="shared" si="105"/>
        <v>-20000</v>
      </c>
    </row>
    <row r="56" spans="1:26" ht="15.75" customHeight="1">
      <c r="A56">
        <v>32</v>
      </c>
      <c r="B56">
        <f t="shared" si="0"/>
        <v>0</v>
      </c>
      <c r="C56" s="14">
        <v>44484</v>
      </c>
      <c r="D56" s="7">
        <f t="shared" si="8"/>
        <v>23873.86977222393</v>
      </c>
      <c r="E56" s="7">
        <f t="shared" si="9"/>
        <v>5109.4776730583844</v>
      </c>
      <c r="F56" s="7">
        <f t="shared" si="15"/>
        <v>18764.392099165547</v>
      </c>
      <c r="G56" s="7">
        <f t="shared" si="10"/>
        <v>2553671.2631222433</v>
      </c>
      <c r="H56" s="4">
        <f>VLOOKUP(B56,'Расчёт страхования'!$D$5:$H$26,5,FALSE)</f>
        <v>0</v>
      </c>
      <c r="I56" s="7">
        <f t="shared" si="1"/>
        <v>0</v>
      </c>
      <c r="J56" s="7"/>
      <c r="K56" s="7"/>
      <c r="L56" s="7"/>
      <c r="M56" s="7"/>
      <c r="O56" s="7">
        <f t="shared" si="11"/>
        <v>23873.86977222393</v>
      </c>
      <c r="P56" s="7">
        <f t="shared" si="3"/>
        <v>3345210.351548316</v>
      </c>
      <c r="S56" s="7">
        <f t="shared" si="4"/>
        <v>-1800000</v>
      </c>
      <c r="T56" s="7">
        <f t="shared" ref="T56:U56" si="106">-SUM(E$17:E56)</f>
        <v>-146328.73687775692</v>
      </c>
      <c r="U56" s="7">
        <f t="shared" si="106"/>
        <v>-617635.095833409</v>
      </c>
      <c r="V56" s="7">
        <f t="shared" ref="V56:W56" si="107">-SUM(I$17:I56)</f>
        <v>-81246.518837155556</v>
      </c>
      <c r="W56" s="7">
        <f t="shared" si="107"/>
        <v>-10000</v>
      </c>
      <c r="X56" s="7">
        <f t="shared" ref="X56:Z56" si="108">-SUM(L$17:L56)</f>
        <v>-150000</v>
      </c>
      <c r="Y56" s="7">
        <f t="shared" si="108"/>
        <v>-520000</v>
      </c>
      <c r="Z56" s="7">
        <f t="shared" si="108"/>
        <v>-20000</v>
      </c>
    </row>
    <row r="57" spans="1:26" ht="15.75" customHeight="1">
      <c r="A57">
        <v>33</v>
      </c>
      <c r="B57">
        <f t="shared" si="0"/>
        <v>0</v>
      </c>
      <c r="C57" s="14">
        <v>44515</v>
      </c>
      <c r="D57" s="7">
        <f t="shared" si="8"/>
        <v>23873.86977222393</v>
      </c>
      <c r="E57" s="7">
        <f t="shared" si="9"/>
        <v>5146.9471759941453</v>
      </c>
      <c r="F57" s="7">
        <f t="shared" si="15"/>
        <v>18726.922596229782</v>
      </c>
      <c r="G57" s="7">
        <f t="shared" si="10"/>
        <v>2548524.3159462493</v>
      </c>
      <c r="H57" s="4">
        <f>VLOOKUP(B57,'Расчёт страхования'!$D$5:$H$26,5,FALSE)</f>
        <v>0</v>
      </c>
      <c r="I57" s="7">
        <f t="shared" si="1"/>
        <v>0</v>
      </c>
      <c r="J57" s="7"/>
      <c r="K57" s="7"/>
      <c r="L57" s="7"/>
      <c r="M57" s="7"/>
      <c r="O57" s="7">
        <f t="shared" si="11"/>
        <v>23873.869772223927</v>
      </c>
      <c r="P57" s="7">
        <f t="shared" si="3"/>
        <v>3369084.2213205397</v>
      </c>
      <c r="S57" s="7">
        <f t="shared" si="4"/>
        <v>-1800000</v>
      </c>
      <c r="T57" s="7">
        <f t="shared" ref="T57:U57" si="109">-SUM(E$17:E57)</f>
        <v>-151475.68405375106</v>
      </c>
      <c r="U57" s="7">
        <f t="shared" si="109"/>
        <v>-636362.01842963882</v>
      </c>
      <c r="V57" s="7">
        <f t="shared" ref="V57:W57" si="110">-SUM(I$17:I57)</f>
        <v>-81246.518837155556</v>
      </c>
      <c r="W57" s="7">
        <f t="shared" si="110"/>
        <v>-10000</v>
      </c>
      <c r="X57" s="7">
        <f t="shared" ref="X57:Z57" si="111">-SUM(L$17:L57)</f>
        <v>-150000</v>
      </c>
      <c r="Y57" s="7">
        <f t="shared" si="111"/>
        <v>-520000</v>
      </c>
      <c r="Z57" s="7">
        <f t="shared" si="111"/>
        <v>-20000</v>
      </c>
    </row>
    <row r="58" spans="1:26" ht="15.75" customHeight="1">
      <c r="A58">
        <v>34</v>
      </c>
      <c r="B58">
        <f t="shared" si="0"/>
        <v>0</v>
      </c>
      <c r="C58" s="14">
        <v>44545</v>
      </c>
      <c r="D58" s="7">
        <f t="shared" si="8"/>
        <v>23873.86977222393</v>
      </c>
      <c r="E58" s="7">
        <f t="shared" si="9"/>
        <v>5184.6914552847702</v>
      </c>
      <c r="F58" s="7">
        <f t="shared" si="15"/>
        <v>18689.178316939157</v>
      </c>
      <c r="G58" s="7">
        <f t="shared" si="10"/>
        <v>2543339.6244909647</v>
      </c>
      <c r="H58" s="4">
        <f>VLOOKUP(B58,'Расчёт страхования'!$D$5:$H$26,5,FALSE)</f>
        <v>0</v>
      </c>
      <c r="I58" s="7">
        <f t="shared" si="1"/>
        <v>0</v>
      </c>
      <c r="J58" s="7"/>
      <c r="K58" s="7"/>
      <c r="L58" s="7"/>
      <c r="M58" s="7"/>
      <c r="O58" s="7">
        <f t="shared" si="11"/>
        <v>23873.869772223927</v>
      </c>
      <c r="P58" s="7">
        <f t="shared" si="3"/>
        <v>3392958.0910927635</v>
      </c>
      <c r="S58" s="7">
        <f t="shared" si="4"/>
        <v>-1800000</v>
      </c>
      <c r="T58" s="7">
        <f t="shared" ref="T58:U58" si="112">-SUM(E$17:E58)</f>
        <v>-156660.37550903583</v>
      </c>
      <c r="U58" s="7">
        <f t="shared" si="112"/>
        <v>-655051.19674657797</v>
      </c>
      <c r="V58" s="7">
        <f t="shared" ref="V58:W58" si="113">-SUM(I$17:I58)</f>
        <v>-81246.518837155556</v>
      </c>
      <c r="W58" s="7">
        <f t="shared" si="113"/>
        <v>-10000</v>
      </c>
      <c r="X58" s="7">
        <f t="shared" ref="X58:Z58" si="114">-SUM(L$17:L58)</f>
        <v>-150000</v>
      </c>
      <c r="Y58" s="7">
        <f t="shared" si="114"/>
        <v>-520000</v>
      </c>
      <c r="Z58" s="7">
        <f t="shared" si="114"/>
        <v>-20000</v>
      </c>
    </row>
    <row r="59" spans="1:26" ht="15.75" customHeight="1">
      <c r="A59">
        <v>35</v>
      </c>
      <c r="B59">
        <f t="shared" si="0"/>
        <v>0</v>
      </c>
      <c r="C59" s="14">
        <v>44576</v>
      </c>
      <c r="D59" s="7">
        <f t="shared" si="8"/>
        <v>23873.86977222393</v>
      </c>
      <c r="E59" s="7">
        <f t="shared" si="9"/>
        <v>5222.7125259568584</v>
      </c>
      <c r="F59" s="7">
        <f t="shared" si="15"/>
        <v>18651.15724626707</v>
      </c>
      <c r="G59" s="7">
        <f t="shared" si="10"/>
        <v>2538116.9119650079</v>
      </c>
      <c r="H59" s="4">
        <f>VLOOKUP(B59,'Расчёт страхования'!$D$5:$H$26,5,FALSE)</f>
        <v>0</v>
      </c>
      <c r="I59" s="7">
        <f t="shared" si="1"/>
        <v>0</v>
      </c>
      <c r="J59" s="7"/>
      <c r="K59" s="7"/>
      <c r="L59" s="7"/>
      <c r="M59" s="7"/>
      <c r="O59" s="7">
        <f t="shared" si="11"/>
        <v>23873.86977222393</v>
      </c>
      <c r="P59" s="7">
        <f t="shared" si="3"/>
        <v>3416831.9608649872</v>
      </c>
      <c r="S59" s="7">
        <f t="shared" si="4"/>
        <v>-1800000</v>
      </c>
      <c r="T59" s="7">
        <f t="shared" ref="T59:U59" si="115">-SUM(E$17:E59)</f>
        <v>-161883.08803499269</v>
      </c>
      <c r="U59" s="7">
        <f t="shared" si="115"/>
        <v>-673702.35399284505</v>
      </c>
      <c r="V59" s="7">
        <f t="shared" ref="V59:W59" si="116">-SUM(I$17:I59)</f>
        <v>-81246.518837155556</v>
      </c>
      <c r="W59" s="7">
        <f t="shared" si="116"/>
        <v>-10000</v>
      </c>
      <c r="X59" s="7">
        <f t="shared" ref="X59:Z59" si="117">-SUM(L$17:L59)</f>
        <v>-150000</v>
      </c>
      <c r="Y59" s="7">
        <f t="shared" si="117"/>
        <v>-520000</v>
      </c>
      <c r="Z59" s="7">
        <f t="shared" si="117"/>
        <v>-20000</v>
      </c>
    </row>
    <row r="60" spans="1:26" ht="15.75" customHeight="1">
      <c r="A60">
        <v>36</v>
      </c>
      <c r="B60">
        <f t="shared" si="0"/>
        <v>4</v>
      </c>
      <c r="C60" s="14">
        <v>44607</v>
      </c>
      <c r="D60" s="7">
        <f t="shared" si="8"/>
        <v>23873.86977222393</v>
      </c>
      <c r="E60" s="7">
        <f t="shared" si="9"/>
        <v>5261.0124178138758</v>
      </c>
      <c r="F60" s="7">
        <f t="shared" si="15"/>
        <v>18612.857354410055</v>
      </c>
      <c r="G60" s="7">
        <f t="shared" si="10"/>
        <v>2532855.8995471941</v>
      </c>
      <c r="H60" s="4">
        <f>VLOOKUP(B60,'Расчёт страхования'!$D$5:$H$26,5,FALSE)</f>
        <v>7.0699999999999999E-3</v>
      </c>
      <c r="I60" s="7">
        <f t="shared" si="1"/>
        <v>19698.020330778527</v>
      </c>
      <c r="J60" s="7">
        <f>$P$16</f>
        <v>5000</v>
      </c>
      <c r="K60" s="7"/>
      <c r="L60" s="7"/>
      <c r="M60" s="7"/>
      <c r="O60" s="7">
        <f t="shared" si="11"/>
        <v>48571.890103002457</v>
      </c>
      <c r="P60" s="7">
        <f t="shared" si="3"/>
        <v>3465403.8509679898</v>
      </c>
      <c r="S60" s="7">
        <f t="shared" si="4"/>
        <v>-1800000</v>
      </c>
      <c r="T60" s="7">
        <f t="shared" ref="T60:U60" si="118">-SUM(E$17:E60)</f>
        <v>-167144.10045280657</v>
      </c>
      <c r="U60" s="7">
        <f t="shared" si="118"/>
        <v>-692315.21134725516</v>
      </c>
      <c r="V60" s="7">
        <f t="shared" ref="V60:W60" si="119">-SUM(I$17:I60)</f>
        <v>-100944.53916793408</v>
      </c>
      <c r="W60" s="7">
        <f t="shared" si="119"/>
        <v>-15000</v>
      </c>
      <c r="X60" s="7">
        <f t="shared" ref="X60:Z60" si="120">-SUM(L$17:L60)</f>
        <v>-150000</v>
      </c>
      <c r="Y60" s="7">
        <f t="shared" si="120"/>
        <v>-520000</v>
      </c>
      <c r="Z60" s="7">
        <f t="shared" si="120"/>
        <v>-20000</v>
      </c>
    </row>
    <row r="61" spans="1:26" ht="15.75" customHeight="1">
      <c r="A61">
        <v>37</v>
      </c>
      <c r="B61">
        <f t="shared" si="0"/>
        <v>0</v>
      </c>
      <c r="C61" s="14">
        <v>44635</v>
      </c>
      <c r="D61" s="7">
        <f t="shared" si="8"/>
        <v>23873.86977222393</v>
      </c>
      <c r="E61" s="7">
        <f t="shared" si="9"/>
        <v>5299.5931755445108</v>
      </c>
      <c r="F61" s="7">
        <f t="shared" si="15"/>
        <v>18574.276596679421</v>
      </c>
      <c r="G61" s="7">
        <f t="shared" si="10"/>
        <v>2527556.3063716497</v>
      </c>
      <c r="H61" s="4">
        <f>VLOOKUP(B61,'Расчёт страхования'!$D$5:$H$26,5,FALSE)</f>
        <v>0</v>
      </c>
      <c r="I61" s="7">
        <f t="shared" si="1"/>
        <v>0</v>
      </c>
      <c r="J61" s="7"/>
      <c r="K61" s="7"/>
      <c r="L61" s="7"/>
      <c r="M61" s="7"/>
      <c r="O61" s="7">
        <f t="shared" si="11"/>
        <v>23873.86977222393</v>
      </c>
      <c r="P61" s="7">
        <f t="shared" si="3"/>
        <v>3489277.7207402135</v>
      </c>
      <c r="S61" s="7">
        <f t="shared" si="4"/>
        <v>-1800000</v>
      </c>
      <c r="T61" s="7">
        <f t="shared" ref="T61:U61" si="121">-SUM(E$17:E61)</f>
        <v>-172443.69362835109</v>
      </c>
      <c r="U61" s="7">
        <f t="shared" si="121"/>
        <v>-710889.48794393463</v>
      </c>
      <c r="V61" s="7">
        <f t="shared" ref="V61:W61" si="122">-SUM(I$17:I61)</f>
        <v>-100944.53916793408</v>
      </c>
      <c r="W61" s="7">
        <f t="shared" si="122"/>
        <v>-15000</v>
      </c>
      <c r="X61" s="7">
        <f t="shared" ref="X61:Z61" si="123">-SUM(L$17:L61)</f>
        <v>-150000</v>
      </c>
      <c r="Y61" s="7">
        <f t="shared" si="123"/>
        <v>-520000</v>
      </c>
      <c r="Z61" s="7">
        <f t="shared" si="123"/>
        <v>-20000</v>
      </c>
    </row>
    <row r="62" spans="1:26" ht="15.75" customHeight="1">
      <c r="A62">
        <v>38</v>
      </c>
      <c r="B62">
        <f t="shared" si="0"/>
        <v>0</v>
      </c>
      <c r="C62" s="14">
        <v>44666</v>
      </c>
      <c r="D62" s="7">
        <f t="shared" si="8"/>
        <v>23873.86977222393</v>
      </c>
      <c r="E62" s="7">
        <f t="shared" si="9"/>
        <v>5338.4568588318371</v>
      </c>
      <c r="F62" s="7">
        <f t="shared" si="15"/>
        <v>18535.412913392094</v>
      </c>
      <c r="G62" s="7">
        <f t="shared" si="10"/>
        <v>2522217.8495128178</v>
      </c>
      <c r="H62" s="4">
        <f>VLOOKUP(B62,'Расчёт страхования'!$D$5:$H$26,5,FALSE)</f>
        <v>0</v>
      </c>
      <c r="I62" s="7">
        <f t="shared" si="1"/>
        <v>0</v>
      </c>
      <c r="J62" s="7"/>
      <c r="K62" s="7"/>
      <c r="L62" s="7"/>
      <c r="M62" s="7"/>
      <c r="O62" s="7">
        <f t="shared" si="11"/>
        <v>23873.86977222393</v>
      </c>
      <c r="P62" s="7">
        <f t="shared" si="3"/>
        <v>3513151.5905124373</v>
      </c>
      <c r="S62" s="7">
        <f t="shared" si="4"/>
        <v>-1800000</v>
      </c>
      <c r="T62" s="7">
        <f t="shared" ref="T62:U62" si="124">-SUM(E$17:E62)</f>
        <v>-177782.15048718292</v>
      </c>
      <c r="U62" s="7">
        <f t="shared" si="124"/>
        <v>-729424.90085732669</v>
      </c>
      <c r="V62" s="7">
        <f t="shared" ref="V62:W62" si="125">-SUM(I$17:I62)</f>
        <v>-100944.53916793408</v>
      </c>
      <c r="W62" s="7">
        <f t="shared" si="125"/>
        <v>-15000</v>
      </c>
      <c r="X62" s="7">
        <f t="shared" ref="X62:Z62" si="126">-SUM(L$17:L62)</f>
        <v>-150000</v>
      </c>
      <c r="Y62" s="7">
        <f t="shared" si="126"/>
        <v>-520000</v>
      </c>
      <c r="Z62" s="7">
        <f t="shared" si="126"/>
        <v>-20000</v>
      </c>
    </row>
    <row r="63" spans="1:26" ht="15.75" customHeight="1">
      <c r="A63">
        <v>39</v>
      </c>
      <c r="B63">
        <f t="shared" si="0"/>
        <v>0</v>
      </c>
      <c r="C63" s="14">
        <v>44696</v>
      </c>
      <c r="D63" s="7">
        <f t="shared" si="8"/>
        <v>23873.86977222393</v>
      </c>
      <c r="E63" s="7">
        <f t="shared" si="9"/>
        <v>5377.6055424632714</v>
      </c>
      <c r="F63" s="7">
        <f t="shared" si="15"/>
        <v>18496.264229760662</v>
      </c>
      <c r="G63" s="7">
        <f t="shared" si="10"/>
        <v>2516840.2439703546</v>
      </c>
      <c r="H63" s="4">
        <f>VLOOKUP(B63,'Расчёт страхования'!$D$5:$H$26,5,FALSE)</f>
        <v>0</v>
      </c>
      <c r="I63" s="7">
        <f t="shared" si="1"/>
        <v>0</v>
      </c>
      <c r="J63" s="7"/>
      <c r="K63" s="7"/>
      <c r="L63" s="7"/>
      <c r="M63" s="7"/>
      <c r="O63" s="7">
        <f t="shared" si="11"/>
        <v>23873.869772223934</v>
      </c>
      <c r="P63" s="7">
        <f t="shared" si="3"/>
        <v>3537025.460284661</v>
      </c>
      <c r="S63" s="7">
        <f t="shared" si="4"/>
        <v>-1800000</v>
      </c>
      <c r="T63" s="7">
        <f t="shared" ref="T63:U63" si="127">-SUM(E$17:E63)</f>
        <v>-183159.7560296462</v>
      </c>
      <c r="U63" s="7">
        <f t="shared" si="127"/>
        <v>-747921.16508708731</v>
      </c>
      <c r="V63" s="7">
        <f t="shared" ref="V63:W63" si="128">-SUM(I$17:I63)</f>
        <v>-100944.53916793408</v>
      </c>
      <c r="W63" s="7">
        <f t="shared" si="128"/>
        <v>-15000</v>
      </c>
      <c r="X63" s="7">
        <f t="shared" ref="X63:Z63" si="129">-SUM(L$17:L63)</f>
        <v>-150000</v>
      </c>
      <c r="Y63" s="7">
        <f t="shared" si="129"/>
        <v>-520000</v>
      </c>
      <c r="Z63" s="7">
        <f t="shared" si="129"/>
        <v>-20000</v>
      </c>
    </row>
    <row r="64" spans="1:26" ht="15.75" customHeight="1">
      <c r="A64">
        <v>40</v>
      </c>
      <c r="B64">
        <f t="shared" si="0"/>
        <v>0</v>
      </c>
      <c r="C64" s="14">
        <v>44727</v>
      </c>
      <c r="D64" s="7">
        <f t="shared" si="8"/>
        <v>23873.86977222393</v>
      </c>
      <c r="E64" s="7">
        <f t="shared" si="9"/>
        <v>5417.041316441333</v>
      </c>
      <c r="F64" s="7">
        <f t="shared" si="15"/>
        <v>18456.828455782597</v>
      </c>
      <c r="G64" s="7">
        <f t="shared" si="10"/>
        <v>2511423.2026539133</v>
      </c>
      <c r="H64" s="4">
        <f>VLOOKUP(B64,'Расчёт страхования'!$D$5:$H$26,5,FALSE)</f>
        <v>0</v>
      </c>
      <c r="I64" s="7">
        <f t="shared" si="1"/>
        <v>0</v>
      </c>
      <c r="J64" s="7"/>
      <c r="K64" s="7"/>
      <c r="L64" s="7"/>
      <c r="M64" s="7"/>
      <c r="O64" s="7">
        <f t="shared" si="11"/>
        <v>23873.86977222393</v>
      </c>
      <c r="P64" s="7">
        <f t="shared" si="3"/>
        <v>3560899.3300568848</v>
      </c>
      <c r="S64" s="7">
        <f t="shared" si="4"/>
        <v>-1800000</v>
      </c>
      <c r="T64" s="7">
        <f t="shared" ref="T64:U64" si="130">-SUM(E$17:E64)</f>
        <v>-188576.79734608752</v>
      </c>
      <c r="U64" s="7">
        <f t="shared" si="130"/>
        <v>-766377.99354286992</v>
      </c>
      <c r="V64" s="7">
        <f t="shared" ref="V64:W64" si="131">-SUM(I$17:I64)</f>
        <v>-100944.53916793408</v>
      </c>
      <c r="W64" s="7">
        <f t="shared" si="131"/>
        <v>-15000</v>
      </c>
      <c r="X64" s="7">
        <f t="shared" ref="X64:Z64" si="132">-SUM(L$17:L64)</f>
        <v>-150000</v>
      </c>
      <c r="Y64" s="7">
        <f t="shared" si="132"/>
        <v>-520000</v>
      </c>
      <c r="Z64" s="7">
        <f t="shared" si="132"/>
        <v>-20000</v>
      </c>
    </row>
    <row r="65" spans="1:26" ht="15.75" customHeight="1">
      <c r="A65">
        <v>41</v>
      </c>
      <c r="B65">
        <f t="shared" si="0"/>
        <v>0</v>
      </c>
      <c r="C65" s="14">
        <v>44757</v>
      </c>
      <c r="D65" s="7">
        <f t="shared" si="8"/>
        <v>23873.86977222393</v>
      </c>
      <c r="E65" s="7">
        <f t="shared" si="9"/>
        <v>5456.7662860952369</v>
      </c>
      <c r="F65" s="7">
        <f t="shared" si="15"/>
        <v>18417.10348612869</v>
      </c>
      <c r="G65" s="7">
        <f t="shared" si="10"/>
        <v>2505966.4363678182</v>
      </c>
      <c r="H65" s="4">
        <f>VLOOKUP(B65,'Расчёт страхования'!$D$5:$H$26,5,FALSE)</f>
        <v>0</v>
      </c>
      <c r="I65" s="7">
        <f t="shared" si="1"/>
        <v>0</v>
      </c>
      <c r="J65" s="7"/>
      <c r="K65" s="7"/>
      <c r="L65" s="7"/>
      <c r="M65" s="7"/>
      <c r="O65" s="7">
        <f t="shared" si="11"/>
        <v>23873.869772223927</v>
      </c>
      <c r="P65" s="7">
        <f t="shared" si="3"/>
        <v>3584773.1998291085</v>
      </c>
      <c r="S65" s="7">
        <f t="shared" si="4"/>
        <v>-1800000</v>
      </c>
      <c r="T65" s="7">
        <f t="shared" ref="T65:U65" si="133">-SUM(E$17:E65)</f>
        <v>-194033.56363218275</v>
      </c>
      <c r="U65" s="7">
        <f t="shared" si="133"/>
        <v>-784795.09702899866</v>
      </c>
      <c r="V65" s="7">
        <f t="shared" ref="V65:W65" si="134">-SUM(I$17:I65)</f>
        <v>-100944.53916793408</v>
      </c>
      <c r="W65" s="7">
        <f t="shared" si="134"/>
        <v>-15000</v>
      </c>
      <c r="X65" s="7">
        <f t="shared" ref="X65:Z65" si="135">-SUM(L$17:L65)</f>
        <v>-150000</v>
      </c>
      <c r="Y65" s="7">
        <f t="shared" si="135"/>
        <v>-520000</v>
      </c>
      <c r="Z65" s="7">
        <f t="shared" si="135"/>
        <v>-20000</v>
      </c>
    </row>
    <row r="66" spans="1:26" ht="15.75" customHeight="1">
      <c r="A66">
        <v>42</v>
      </c>
      <c r="B66">
        <f t="shared" si="0"/>
        <v>0</v>
      </c>
      <c r="C66" s="14">
        <v>44788</v>
      </c>
      <c r="D66" s="7">
        <f t="shared" si="8"/>
        <v>23873.86977222393</v>
      </c>
      <c r="E66" s="7">
        <f t="shared" si="9"/>
        <v>5496.7825721932686</v>
      </c>
      <c r="F66" s="7">
        <f t="shared" si="15"/>
        <v>18377.087200030659</v>
      </c>
      <c r="G66" s="7">
        <f t="shared" si="10"/>
        <v>2500469.6537956251</v>
      </c>
      <c r="H66" s="4">
        <f>VLOOKUP(B66,'Расчёт страхования'!$D$5:$H$26,5,FALSE)</f>
        <v>0</v>
      </c>
      <c r="I66" s="7">
        <f t="shared" si="1"/>
        <v>0</v>
      </c>
      <c r="J66" s="7"/>
      <c r="K66" s="7"/>
      <c r="L66" s="7"/>
      <c r="M66" s="7"/>
      <c r="O66" s="7">
        <f t="shared" si="11"/>
        <v>23873.869772223927</v>
      </c>
      <c r="P66" s="7">
        <f t="shared" si="3"/>
        <v>3608647.0696013323</v>
      </c>
      <c r="S66" s="7">
        <f t="shared" si="4"/>
        <v>-1800000</v>
      </c>
      <c r="T66" s="7">
        <f t="shared" ref="T66:U66" si="136">-SUM(E$17:E66)</f>
        <v>-199530.34620437602</v>
      </c>
      <c r="U66" s="7">
        <f t="shared" si="136"/>
        <v>-803172.18422902934</v>
      </c>
      <c r="V66" s="7">
        <f t="shared" ref="V66:W66" si="137">-SUM(I$17:I66)</f>
        <v>-100944.53916793408</v>
      </c>
      <c r="W66" s="7">
        <f t="shared" si="137"/>
        <v>-15000</v>
      </c>
      <c r="X66" s="7">
        <f t="shared" ref="X66:Z66" si="138">-SUM(L$17:L66)</f>
        <v>-150000</v>
      </c>
      <c r="Y66" s="7">
        <f t="shared" si="138"/>
        <v>-520000</v>
      </c>
      <c r="Z66" s="7">
        <f t="shared" si="138"/>
        <v>-20000</v>
      </c>
    </row>
    <row r="67" spans="1:26" ht="15.75" customHeight="1">
      <c r="A67">
        <v>43</v>
      </c>
      <c r="B67">
        <f t="shared" si="0"/>
        <v>0</v>
      </c>
      <c r="C67" s="14">
        <v>44819</v>
      </c>
      <c r="D67" s="7">
        <f t="shared" si="8"/>
        <v>23873.86977222393</v>
      </c>
      <c r="E67" s="7">
        <f t="shared" si="9"/>
        <v>5537.0923110560198</v>
      </c>
      <c r="F67" s="7">
        <f t="shared" si="15"/>
        <v>18336.777461167909</v>
      </c>
      <c r="G67" s="7">
        <f t="shared" si="10"/>
        <v>2494932.5614845692</v>
      </c>
      <c r="H67" s="4">
        <f>VLOOKUP(B67,'Расчёт страхования'!$D$5:$H$26,5,FALSE)</f>
        <v>0</v>
      </c>
      <c r="I67" s="7">
        <f t="shared" si="1"/>
        <v>0</v>
      </c>
      <c r="J67" s="7"/>
      <c r="K67" s="7"/>
      <c r="L67" s="7"/>
      <c r="M67" s="7"/>
      <c r="O67" s="7">
        <f t="shared" si="11"/>
        <v>23873.86977222393</v>
      </c>
      <c r="P67" s="7">
        <f t="shared" si="3"/>
        <v>3632520.9393735561</v>
      </c>
      <c r="S67" s="7">
        <f t="shared" si="4"/>
        <v>-1800000</v>
      </c>
      <c r="T67" s="7">
        <f t="shared" ref="T67:U67" si="139">-SUM(E$17:E67)</f>
        <v>-205067.43851543203</v>
      </c>
      <c r="U67" s="7">
        <f t="shared" si="139"/>
        <v>-821508.96169019723</v>
      </c>
      <c r="V67" s="7">
        <f t="shared" ref="V67:W67" si="140">-SUM(I$17:I67)</f>
        <v>-100944.53916793408</v>
      </c>
      <c r="W67" s="7">
        <f t="shared" si="140"/>
        <v>-15000</v>
      </c>
      <c r="X67" s="7">
        <f t="shared" ref="X67:Z67" si="141">-SUM(L$17:L67)</f>
        <v>-150000</v>
      </c>
      <c r="Y67" s="7">
        <f t="shared" si="141"/>
        <v>-520000</v>
      </c>
      <c r="Z67" s="7">
        <f t="shared" si="141"/>
        <v>-20000</v>
      </c>
    </row>
    <row r="68" spans="1:26" ht="15.75" customHeight="1">
      <c r="A68">
        <v>44</v>
      </c>
      <c r="B68">
        <f t="shared" si="0"/>
        <v>0</v>
      </c>
      <c r="C68" s="14">
        <v>44849</v>
      </c>
      <c r="D68" s="7">
        <f t="shared" si="8"/>
        <v>23873.86977222393</v>
      </c>
      <c r="E68" s="7">
        <f t="shared" si="9"/>
        <v>5577.69765467043</v>
      </c>
      <c r="F68" s="7">
        <f t="shared" si="15"/>
        <v>18296.172117553502</v>
      </c>
      <c r="G68" s="7">
        <f t="shared" si="10"/>
        <v>2489354.8638298986</v>
      </c>
      <c r="H68" s="4">
        <f>VLOOKUP(B68,'Расчёт страхования'!$D$5:$H$26,5,FALSE)</f>
        <v>0</v>
      </c>
      <c r="I68" s="7">
        <f t="shared" si="1"/>
        <v>0</v>
      </c>
      <c r="J68" s="7"/>
      <c r="K68" s="7"/>
      <c r="L68" s="7"/>
      <c r="M68" s="7"/>
      <c r="O68" s="7">
        <f t="shared" si="11"/>
        <v>23873.86977222393</v>
      </c>
      <c r="P68" s="7">
        <f t="shared" si="3"/>
        <v>3656394.8091457798</v>
      </c>
      <c r="S68" s="7">
        <f t="shared" si="4"/>
        <v>-1800000</v>
      </c>
      <c r="T68" s="7">
        <f t="shared" ref="T68:U68" si="142">-SUM(E$17:E68)</f>
        <v>-210645.13617010246</v>
      </c>
      <c r="U68" s="7">
        <f t="shared" si="142"/>
        <v>-839805.13380775077</v>
      </c>
      <c r="V68" s="7">
        <f t="shared" ref="V68:W68" si="143">-SUM(I$17:I68)</f>
        <v>-100944.53916793408</v>
      </c>
      <c r="W68" s="7">
        <f t="shared" si="143"/>
        <v>-15000</v>
      </c>
      <c r="X68" s="7">
        <f t="shared" ref="X68:Z68" si="144">-SUM(L$17:L68)</f>
        <v>-150000</v>
      </c>
      <c r="Y68" s="7">
        <f t="shared" si="144"/>
        <v>-520000</v>
      </c>
      <c r="Z68" s="7">
        <f t="shared" si="144"/>
        <v>-20000</v>
      </c>
    </row>
    <row r="69" spans="1:26" ht="15.75" customHeight="1">
      <c r="A69">
        <v>45</v>
      </c>
      <c r="B69">
        <f t="shared" si="0"/>
        <v>0</v>
      </c>
      <c r="C69" s="14">
        <v>44880</v>
      </c>
      <c r="D69" s="7">
        <f t="shared" si="8"/>
        <v>23873.86977222393</v>
      </c>
      <c r="E69" s="7">
        <f t="shared" si="9"/>
        <v>5618.60077080468</v>
      </c>
      <c r="F69" s="7">
        <f t="shared" si="15"/>
        <v>18255.269001419249</v>
      </c>
      <c r="G69" s="7">
        <f t="shared" si="10"/>
        <v>2483736.2630590941</v>
      </c>
      <c r="H69" s="4">
        <f>VLOOKUP(B69,'Расчёт страхования'!$D$5:$H$26,5,FALSE)</f>
        <v>0</v>
      </c>
      <c r="I69" s="7">
        <f t="shared" si="1"/>
        <v>0</v>
      </c>
      <c r="J69" s="7"/>
      <c r="K69" s="7"/>
      <c r="L69" s="7"/>
      <c r="M69" s="7"/>
      <c r="O69" s="7">
        <f t="shared" si="11"/>
        <v>23873.86977222393</v>
      </c>
      <c r="P69" s="7">
        <f t="shared" si="3"/>
        <v>3680268.6789180036</v>
      </c>
      <c r="S69" s="7">
        <f t="shared" si="4"/>
        <v>-1800000</v>
      </c>
      <c r="T69" s="7">
        <f t="shared" ref="T69:U69" si="145">-SUM(E$17:E69)</f>
        <v>-216263.73694090714</v>
      </c>
      <c r="U69" s="7">
        <f t="shared" si="145"/>
        <v>-858060.40280917007</v>
      </c>
      <c r="V69" s="7">
        <f t="shared" ref="V69:W69" si="146">-SUM(I$17:I69)</f>
        <v>-100944.53916793408</v>
      </c>
      <c r="W69" s="7">
        <f t="shared" si="146"/>
        <v>-15000</v>
      </c>
      <c r="X69" s="7">
        <f t="shared" ref="X69:Z69" si="147">-SUM(L$17:L69)</f>
        <v>-150000</v>
      </c>
      <c r="Y69" s="7">
        <f t="shared" si="147"/>
        <v>-520000</v>
      </c>
      <c r="Z69" s="7">
        <f t="shared" si="147"/>
        <v>-20000</v>
      </c>
    </row>
    <row r="70" spans="1:26" ht="15.75" customHeight="1">
      <c r="A70">
        <v>46</v>
      </c>
      <c r="B70">
        <f t="shared" si="0"/>
        <v>0</v>
      </c>
      <c r="C70" s="14">
        <v>44910</v>
      </c>
      <c r="D70" s="7">
        <f t="shared" si="8"/>
        <v>23873.86977222393</v>
      </c>
      <c r="E70" s="7">
        <f t="shared" si="9"/>
        <v>5659.8038431239156</v>
      </c>
      <c r="F70" s="7">
        <f t="shared" si="15"/>
        <v>18214.065929100016</v>
      </c>
      <c r="G70" s="7">
        <f t="shared" si="10"/>
        <v>2478076.4592159702</v>
      </c>
      <c r="H70" s="4">
        <f>VLOOKUP(B70,'Расчёт страхования'!$D$5:$H$26,5,FALSE)</f>
        <v>0</v>
      </c>
      <c r="I70" s="7">
        <f t="shared" si="1"/>
        <v>0</v>
      </c>
      <c r="J70" s="7"/>
      <c r="K70" s="7"/>
      <c r="L70" s="7"/>
      <c r="M70" s="7"/>
      <c r="O70" s="7">
        <f t="shared" si="11"/>
        <v>23873.86977222393</v>
      </c>
      <c r="P70" s="7">
        <f t="shared" si="3"/>
        <v>3704142.5486902273</v>
      </c>
      <c r="S70" s="7">
        <f t="shared" si="4"/>
        <v>-1800000</v>
      </c>
      <c r="T70" s="7">
        <f t="shared" ref="T70:U70" si="148">-SUM(E$17:E70)</f>
        <v>-221923.54078403107</v>
      </c>
      <c r="U70" s="7">
        <f t="shared" si="148"/>
        <v>-876274.46873827011</v>
      </c>
      <c r="V70" s="7">
        <f t="shared" ref="V70:W70" si="149">-SUM(I$17:I70)</f>
        <v>-100944.53916793408</v>
      </c>
      <c r="W70" s="7">
        <f t="shared" si="149"/>
        <v>-15000</v>
      </c>
      <c r="X70" s="7">
        <f t="shared" ref="X70:Z70" si="150">-SUM(L$17:L70)</f>
        <v>-150000</v>
      </c>
      <c r="Y70" s="7">
        <f t="shared" si="150"/>
        <v>-520000</v>
      </c>
      <c r="Z70" s="7">
        <f t="shared" si="150"/>
        <v>-20000</v>
      </c>
    </row>
    <row r="71" spans="1:26" ht="15.75" customHeight="1">
      <c r="A71">
        <v>47</v>
      </c>
      <c r="B71">
        <f t="shared" si="0"/>
        <v>0</v>
      </c>
      <c r="C71" s="14">
        <v>44941</v>
      </c>
      <c r="D71" s="7">
        <f t="shared" si="8"/>
        <v>23873.86977222393</v>
      </c>
      <c r="E71" s="7">
        <f t="shared" si="9"/>
        <v>5701.3090713068232</v>
      </c>
      <c r="F71" s="7">
        <f t="shared" si="15"/>
        <v>18172.560700917107</v>
      </c>
      <c r="G71" s="7">
        <f t="shared" si="10"/>
        <v>2472375.1501446636</v>
      </c>
      <c r="H71" s="4">
        <f>VLOOKUP(B71,'Расчёт страхования'!$D$5:$H$26,5,FALSE)</f>
        <v>0</v>
      </c>
      <c r="I71" s="7">
        <f t="shared" si="1"/>
        <v>0</v>
      </c>
      <c r="J71" s="7"/>
      <c r="K71" s="7"/>
      <c r="L71" s="7"/>
      <c r="M71" s="7"/>
      <c r="O71" s="7">
        <f t="shared" si="11"/>
        <v>23873.86977222393</v>
      </c>
      <c r="P71" s="7">
        <f t="shared" si="3"/>
        <v>3728016.4184624511</v>
      </c>
      <c r="S71" s="7">
        <f t="shared" si="4"/>
        <v>-1800000</v>
      </c>
      <c r="T71" s="7">
        <f t="shared" ref="T71:U71" si="151">-SUM(E$17:E71)</f>
        <v>-227624.84985533787</v>
      </c>
      <c r="U71" s="7">
        <f t="shared" si="151"/>
        <v>-894447.02943918726</v>
      </c>
      <c r="V71" s="7">
        <f t="shared" ref="V71:W71" si="152">-SUM(I$17:I71)</f>
        <v>-100944.53916793408</v>
      </c>
      <c r="W71" s="7">
        <f t="shared" si="152"/>
        <v>-15000</v>
      </c>
      <c r="X71" s="7">
        <f t="shared" ref="X71:Z71" si="153">-SUM(L$17:L71)</f>
        <v>-150000</v>
      </c>
      <c r="Y71" s="7">
        <f t="shared" si="153"/>
        <v>-520000</v>
      </c>
      <c r="Z71" s="7">
        <f t="shared" si="153"/>
        <v>-20000</v>
      </c>
    </row>
    <row r="72" spans="1:26" ht="15.75" customHeight="1">
      <c r="A72">
        <v>48</v>
      </c>
      <c r="B72">
        <f t="shared" si="0"/>
        <v>5</v>
      </c>
      <c r="C72" s="14">
        <v>44972</v>
      </c>
      <c r="D72" s="7">
        <f t="shared" si="8"/>
        <v>23873.86977222393</v>
      </c>
      <c r="E72" s="7">
        <f t="shared" si="9"/>
        <v>5743.1186711630735</v>
      </c>
      <c r="F72" s="7">
        <f t="shared" si="15"/>
        <v>18130.751101060858</v>
      </c>
      <c r="G72" s="7">
        <f t="shared" si="10"/>
        <v>2466632.0314735007</v>
      </c>
      <c r="H72" s="4">
        <f>VLOOKUP(B72,'Расчёт страхования'!$D$5:$H$26,5,FALSE)</f>
        <v>7.1199999999999996E-3</v>
      </c>
      <c r="I72" s="7">
        <f t="shared" si="1"/>
        <v>19318.662070500457</v>
      </c>
      <c r="J72" s="7">
        <f>$P$16</f>
        <v>5000</v>
      </c>
      <c r="K72" s="7"/>
      <c r="L72" s="7"/>
      <c r="M72" s="7"/>
      <c r="O72" s="7">
        <f t="shared" si="11"/>
        <v>48192.531842724391</v>
      </c>
      <c r="P72" s="7">
        <f t="shared" si="3"/>
        <v>3776208.9503051755</v>
      </c>
      <c r="S72" s="7">
        <f t="shared" si="4"/>
        <v>-1800000</v>
      </c>
      <c r="T72" s="7">
        <f t="shared" ref="T72:U72" si="154">-SUM(E$17:E72)</f>
        <v>-233367.96852650095</v>
      </c>
      <c r="U72" s="7">
        <f t="shared" si="154"/>
        <v>-912577.78054024815</v>
      </c>
      <c r="V72" s="7">
        <f t="shared" ref="V72:W72" si="155">-SUM(I$17:I72)</f>
        <v>-120263.20123843454</v>
      </c>
      <c r="W72" s="7">
        <f t="shared" si="155"/>
        <v>-20000</v>
      </c>
      <c r="X72" s="7">
        <f t="shared" ref="X72:Z72" si="156">-SUM(L$17:L72)</f>
        <v>-150000</v>
      </c>
      <c r="Y72" s="7">
        <f t="shared" si="156"/>
        <v>-520000</v>
      </c>
      <c r="Z72" s="7">
        <f t="shared" si="156"/>
        <v>-20000</v>
      </c>
    </row>
    <row r="73" spans="1:26" ht="15.75" customHeight="1">
      <c r="A73">
        <v>49</v>
      </c>
      <c r="B73">
        <f t="shared" si="0"/>
        <v>0</v>
      </c>
      <c r="C73" s="14">
        <v>45000</v>
      </c>
      <c r="D73" s="7">
        <f t="shared" si="8"/>
        <v>23873.86977222393</v>
      </c>
      <c r="E73" s="7">
        <f t="shared" si="9"/>
        <v>5785.2348747516025</v>
      </c>
      <c r="F73" s="7">
        <f t="shared" si="15"/>
        <v>18088.634897472326</v>
      </c>
      <c r="G73" s="7">
        <f t="shared" si="10"/>
        <v>2460846.7965987492</v>
      </c>
      <c r="H73" s="4">
        <f>VLOOKUP(B73,'Расчёт страхования'!$D$5:$H$26,5,FALSE)</f>
        <v>0</v>
      </c>
      <c r="I73" s="7">
        <f t="shared" si="1"/>
        <v>0</v>
      </c>
      <c r="J73" s="7"/>
      <c r="K73" s="7"/>
      <c r="L73" s="7"/>
      <c r="M73" s="7"/>
      <c r="O73" s="7">
        <f t="shared" si="11"/>
        <v>23873.86977222393</v>
      </c>
      <c r="P73" s="7">
        <f t="shared" si="3"/>
        <v>3800082.8200773993</v>
      </c>
      <c r="S73" s="7">
        <f t="shared" si="4"/>
        <v>-1800000</v>
      </c>
      <c r="T73" s="7">
        <f t="shared" ref="T73:U73" si="157">-SUM(E$17:E73)</f>
        <v>-239153.20340125254</v>
      </c>
      <c r="U73" s="7">
        <f t="shared" si="157"/>
        <v>-930666.41543772048</v>
      </c>
      <c r="V73" s="7">
        <f t="shared" ref="V73:W73" si="158">-SUM(I$17:I73)</f>
        <v>-120263.20123843454</v>
      </c>
      <c r="W73" s="7">
        <f t="shared" si="158"/>
        <v>-20000</v>
      </c>
      <c r="X73" s="7">
        <f t="shared" ref="X73:Z73" si="159">-SUM(L$17:L73)</f>
        <v>-150000</v>
      </c>
      <c r="Y73" s="7">
        <f t="shared" si="159"/>
        <v>-520000</v>
      </c>
      <c r="Z73" s="7">
        <f t="shared" si="159"/>
        <v>-20000</v>
      </c>
    </row>
    <row r="74" spans="1:26" ht="15.75" customHeight="1">
      <c r="A74">
        <v>50</v>
      </c>
      <c r="B74">
        <f t="shared" si="0"/>
        <v>0</v>
      </c>
      <c r="C74" s="14">
        <v>45031</v>
      </c>
      <c r="D74" s="7">
        <f t="shared" si="8"/>
        <v>23873.86977222393</v>
      </c>
      <c r="E74" s="7">
        <f t="shared" si="9"/>
        <v>5827.6599304997808</v>
      </c>
      <c r="F74" s="7">
        <f t="shared" si="15"/>
        <v>18046.209841724147</v>
      </c>
      <c r="G74" s="7">
        <f t="shared" si="10"/>
        <v>2455019.1366682495</v>
      </c>
      <c r="H74" s="4">
        <f>VLOOKUP(B74,'Расчёт страхования'!$D$5:$H$26,5,FALSE)</f>
        <v>0</v>
      </c>
      <c r="I74" s="7">
        <f t="shared" si="1"/>
        <v>0</v>
      </c>
      <c r="J74" s="7"/>
      <c r="K74" s="7"/>
      <c r="L74" s="7"/>
      <c r="M74" s="7"/>
      <c r="O74" s="7">
        <f t="shared" si="11"/>
        <v>23873.869772223927</v>
      </c>
      <c r="P74" s="7">
        <f t="shared" si="3"/>
        <v>3823956.689849623</v>
      </c>
      <c r="S74" s="7">
        <f t="shared" si="4"/>
        <v>-1800000</v>
      </c>
      <c r="T74" s="7">
        <f t="shared" ref="T74:U74" si="160">-SUM(E$17:E74)</f>
        <v>-244980.86333175233</v>
      </c>
      <c r="U74" s="7">
        <f t="shared" si="160"/>
        <v>-948712.62527944462</v>
      </c>
      <c r="V74" s="7">
        <f t="shared" ref="V74:W74" si="161">-SUM(I$17:I74)</f>
        <v>-120263.20123843454</v>
      </c>
      <c r="W74" s="7">
        <f t="shared" si="161"/>
        <v>-20000</v>
      </c>
      <c r="X74" s="7">
        <f t="shared" ref="X74:Z74" si="162">-SUM(L$17:L74)</f>
        <v>-150000</v>
      </c>
      <c r="Y74" s="7">
        <f t="shared" si="162"/>
        <v>-520000</v>
      </c>
      <c r="Z74" s="7">
        <f t="shared" si="162"/>
        <v>-20000</v>
      </c>
    </row>
    <row r="75" spans="1:26" ht="15.75" customHeight="1">
      <c r="A75">
        <v>51</v>
      </c>
      <c r="B75">
        <f t="shared" si="0"/>
        <v>0</v>
      </c>
      <c r="C75" s="14">
        <v>45061</v>
      </c>
      <c r="D75" s="7">
        <f t="shared" si="8"/>
        <v>23873.86977222393</v>
      </c>
      <c r="E75" s="7">
        <f t="shared" si="9"/>
        <v>5870.3961033234455</v>
      </c>
      <c r="F75" s="7">
        <f t="shared" si="15"/>
        <v>18003.473668900482</v>
      </c>
      <c r="G75" s="7">
        <f t="shared" si="10"/>
        <v>2449148.7405649261</v>
      </c>
      <c r="H75" s="4">
        <f>VLOOKUP(B75,'Расчёт страхования'!$D$5:$H$26,5,FALSE)</f>
        <v>0</v>
      </c>
      <c r="I75" s="7">
        <f t="shared" si="1"/>
        <v>0</v>
      </c>
      <c r="J75" s="7"/>
      <c r="K75" s="7"/>
      <c r="L75" s="7"/>
      <c r="M75" s="7"/>
      <c r="O75" s="7">
        <f t="shared" si="11"/>
        <v>23873.869772223927</v>
      </c>
      <c r="P75" s="7">
        <f t="shared" si="3"/>
        <v>3847830.5596218468</v>
      </c>
      <c r="S75" s="7">
        <f t="shared" si="4"/>
        <v>-1800000</v>
      </c>
      <c r="T75" s="7">
        <f t="shared" ref="T75:U75" si="163">-SUM(E$17:E75)</f>
        <v>-250851.25943507577</v>
      </c>
      <c r="U75" s="7">
        <f t="shared" si="163"/>
        <v>-966716.09894834505</v>
      </c>
      <c r="V75" s="7">
        <f t="shared" ref="V75:W75" si="164">-SUM(I$17:I75)</f>
        <v>-120263.20123843454</v>
      </c>
      <c r="W75" s="7">
        <f t="shared" si="164"/>
        <v>-20000</v>
      </c>
      <c r="X75" s="7">
        <f t="shared" ref="X75:Z75" si="165">-SUM(L$17:L75)</f>
        <v>-150000</v>
      </c>
      <c r="Y75" s="7">
        <f t="shared" si="165"/>
        <v>-520000</v>
      </c>
      <c r="Z75" s="7">
        <f t="shared" si="165"/>
        <v>-20000</v>
      </c>
    </row>
    <row r="76" spans="1:26" ht="15.75" customHeight="1">
      <c r="A76">
        <v>52</v>
      </c>
      <c r="B76">
        <f t="shared" si="0"/>
        <v>0</v>
      </c>
      <c r="C76" s="14">
        <v>45092</v>
      </c>
      <c r="D76" s="7">
        <f t="shared" si="8"/>
        <v>23873.86977222393</v>
      </c>
      <c r="E76" s="7">
        <f t="shared" si="9"/>
        <v>5913.445674747818</v>
      </c>
      <c r="F76" s="7">
        <f t="shared" si="15"/>
        <v>17960.424097476112</v>
      </c>
      <c r="G76" s="7">
        <f t="shared" si="10"/>
        <v>2443235.2948901784</v>
      </c>
      <c r="H76" s="4">
        <f>VLOOKUP(B76,'Расчёт страхования'!$D$5:$H$26,5,FALSE)</f>
        <v>0</v>
      </c>
      <c r="I76" s="7">
        <f t="shared" si="1"/>
        <v>0</v>
      </c>
      <c r="J76" s="7"/>
      <c r="K76" s="7"/>
      <c r="L76" s="7"/>
      <c r="M76" s="7"/>
      <c r="O76" s="7">
        <f t="shared" si="11"/>
        <v>23873.86977222393</v>
      </c>
      <c r="P76" s="7">
        <f t="shared" si="3"/>
        <v>3871704.4293940705</v>
      </c>
      <c r="S76" s="7">
        <f t="shared" si="4"/>
        <v>-1800000</v>
      </c>
      <c r="T76" s="7">
        <f t="shared" ref="T76:U76" si="166">-SUM(E$17:E76)</f>
        <v>-256764.70510982358</v>
      </c>
      <c r="U76" s="7">
        <f t="shared" si="166"/>
        <v>-984676.52304582112</v>
      </c>
      <c r="V76" s="7">
        <f t="shared" ref="V76:W76" si="167">-SUM(I$17:I76)</f>
        <v>-120263.20123843454</v>
      </c>
      <c r="W76" s="7">
        <f t="shared" si="167"/>
        <v>-20000</v>
      </c>
      <c r="X76" s="7">
        <f t="shared" ref="X76:Z76" si="168">-SUM(L$17:L76)</f>
        <v>-150000</v>
      </c>
      <c r="Y76" s="7">
        <f t="shared" si="168"/>
        <v>-520000</v>
      </c>
      <c r="Z76" s="7">
        <f t="shared" si="168"/>
        <v>-20000</v>
      </c>
    </row>
    <row r="77" spans="1:26" ht="15.75" customHeight="1">
      <c r="A77">
        <v>53</v>
      </c>
      <c r="B77">
        <f t="shared" si="0"/>
        <v>0</v>
      </c>
      <c r="C77" s="14">
        <v>45122</v>
      </c>
      <c r="D77" s="7">
        <f t="shared" si="8"/>
        <v>23873.86977222393</v>
      </c>
      <c r="E77" s="7">
        <f t="shared" si="9"/>
        <v>5956.8109430293016</v>
      </c>
      <c r="F77" s="7">
        <f t="shared" si="15"/>
        <v>17917.058829194626</v>
      </c>
      <c r="G77" s="7">
        <f t="shared" si="10"/>
        <v>2437278.483947149</v>
      </c>
      <c r="H77" s="4">
        <f>VLOOKUP(B77,'Расчёт страхования'!$D$5:$H$26,5,FALSE)</f>
        <v>0</v>
      </c>
      <c r="I77" s="7">
        <f t="shared" si="1"/>
        <v>0</v>
      </c>
      <c r="J77" s="7"/>
      <c r="K77" s="7"/>
      <c r="L77" s="7"/>
      <c r="M77" s="7"/>
      <c r="O77" s="7">
        <f t="shared" si="11"/>
        <v>23873.869772223927</v>
      </c>
      <c r="P77" s="7">
        <f t="shared" si="3"/>
        <v>3895578.2991662943</v>
      </c>
      <c r="S77" s="7">
        <f t="shared" si="4"/>
        <v>-1800000</v>
      </c>
      <c r="T77" s="7">
        <f t="shared" ref="T77:U77" si="169">-SUM(E$17:E77)</f>
        <v>-262721.51605285291</v>
      </c>
      <c r="U77" s="7">
        <f t="shared" si="169"/>
        <v>-1002593.5818750157</v>
      </c>
      <c r="V77" s="7">
        <f t="shared" ref="V77:W77" si="170">-SUM(I$17:I77)</f>
        <v>-120263.20123843454</v>
      </c>
      <c r="W77" s="7">
        <f t="shared" si="170"/>
        <v>-20000</v>
      </c>
      <c r="X77" s="7">
        <f t="shared" ref="X77:Z77" si="171">-SUM(L$17:L77)</f>
        <v>-150000</v>
      </c>
      <c r="Y77" s="7">
        <f t="shared" si="171"/>
        <v>-520000</v>
      </c>
      <c r="Z77" s="7">
        <f t="shared" si="171"/>
        <v>-20000</v>
      </c>
    </row>
    <row r="78" spans="1:26" ht="15.75" customHeight="1">
      <c r="A78">
        <v>54</v>
      </c>
      <c r="B78">
        <f t="shared" si="0"/>
        <v>0</v>
      </c>
      <c r="C78" s="14">
        <v>45153</v>
      </c>
      <c r="D78" s="7">
        <f t="shared" si="8"/>
        <v>23873.86977222393</v>
      </c>
      <c r="E78" s="7">
        <f t="shared" si="9"/>
        <v>6000.4942232781823</v>
      </c>
      <c r="F78" s="7">
        <f t="shared" si="15"/>
        <v>17873.375548945747</v>
      </c>
      <c r="G78" s="7">
        <f t="shared" si="10"/>
        <v>2431277.989723871</v>
      </c>
      <c r="H78" s="4">
        <f>VLOOKUP(B78,'Расчёт страхования'!$D$5:$H$26,5,FALSE)</f>
        <v>0</v>
      </c>
      <c r="I78" s="7">
        <f t="shared" si="1"/>
        <v>0</v>
      </c>
      <c r="J78" s="7"/>
      <c r="K78" s="7"/>
      <c r="L78" s="7"/>
      <c r="M78" s="7"/>
      <c r="O78" s="7">
        <f t="shared" si="11"/>
        <v>23873.86977222393</v>
      </c>
      <c r="P78" s="7">
        <f t="shared" si="3"/>
        <v>3919452.168938518</v>
      </c>
      <c r="S78" s="7">
        <f t="shared" si="4"/>
        <v>-1800000</v>
      </c>
      <c r="T78" s="7">
        <f t="shared" ref="T78:U78" si="172">-SUM(E$17:E78)</f>
        <v>-268722.0102761311</v>
      </c>
      <c r="U78" s="7">
        <f t="shared" si="172"/>
        <v>-1020466.9574239615</v>
      </c>
      <c r="V78" s="7">
        <f t="shared" ref="V78:W78" si="173">-SUM(I$17:I78)</f>
        <v>-120263.20123843454</v>
      </c>
      <c r="W78" s="7">
        <f t="shared" si="173"/>
        <v>-20000</v>
      </c>
      <c r="X78" s="7">
        <f t="shared" ref="X78:Z78" si="174">-SUM(L$17:L78)</f>
        <v>-150000</v>
      </c>
      <c r="Y78" s="7">
        <f t="shared" si="174"/>
        <v>-520000</v>
      </c>
      <c r="Z78" s="7">
        <f t="shared" si="174"/>
        <v>-20000</v>
      </c>
    </row>
    <row r="79" spans="1:26" ht="15.75" customHeight="1">
      <c r="A79">
        <v>55</v>
      </c>
      <c r="B79">
        <f t="shared" si="0"/>
        <v>0</v>
      </c>
      <c r="C79" s="14">
        <v>45184</v>
      </c>
      <c r="D79" s="7">
        <f t="shared" si="8"/>
        <v>23873.86977222393</v>
      </c>
      <c r="E79" s="7">
        <f t="shared" si="9"/>
        <v>6044.4978475822236</v>
      </c>
      <c r="F79" s="7">
        <f t="shared" si="15"/>
        <v>17829.371924641702</v>
      </c>
      <c r="G79" s="7">
        <f t="shared" si="10"/>
        <v>2425233.4918762888</v>
      </c>
      <c r="H79" s="4">
        <f>VLOOKUP(B79,'Расчёт страхования'!$D$5:$H$26,5,FALSE)</f>
        <v>0</v>
      </c>
      <c r="I79" s="7">
        <f t="shared" si="1"/>
        <v>0</v>
      </c>
      <c r="J79" s="7"/>
      <c r="K79" s="7"/>
      <c r="L79" s="7"/>
      <c r="M79" s="7"/>
      <c r="O79" s="7">
        <f t="shared" si="11"/>
        <v>23873.869772223927</v>
      </c>
      <c r="P79" s="7">
        <f t="shared" si="3"/>
        <v>3943326.0387107418</v>
      </c>
      <c r="S79" s="7">
        <f t="shared" si="4"/>
        <v>-1800000</v>
      </c>
      <c r="T79" s="7">
        <f t="shared" ref="T79:U79" si="175">-SUM(E$17:E79)</f>
        <v>-274766.50812371331</v>
      </c>
      <c r="U79" s="7">
        <f t="shared" si="175"/>
        <v>-1038296.3293486031</v>
      </c>
      <c r="V79" s="7">
        <f t="shared" ref="V79:W79" si="176">-SUM(I$17:I79)</f>
        <v>-120263.20123843454</v>
      </c>
      <c r="W79" s="7">
        <f t="shared" si="176"/>
        <v>-20000</v>
      </c>
      <c r="X79" s="7">
        <f t="shared" ref="X79:Z79" si="177">-SUM(L$17:L79)</f>
        <v>-150000</v>
      </c>
      <c r="Y79" s="7">
        <f t="shared" si="177"/>
        <v>-520000</v>
      </c>
      <c r="Z79" s="7">
        <f t="shared" si="177"/>
        <v>-20000</v>
      </c>
    </row>
    <row r="80" spans="1:26" ht="15.75" customHeight="1">
      <c r="A80">
        <v>56</v>
      </c>
      <c r="B80">
        <f t="shared" si="0"/>
        <v>0</v>
      </c>
      <c r="C80" s="14">
        <v>45214</v>
      </c>
      <c r="D80" s="7">
        <f t="shared" si="8"/>
        <v>23873.86977222393</v>
      </c>
      <c r="E80" s="7">
        <f t="shared" si="9"/>
        <v>6088.82416513116</v>
      </c>
      <c r="F80" s="7">
        <f t="shared" si="15"/>
        <v>17785.045607092768</v>
      </c>
      <c r="G80" s="7">
        <f t="shared" si="10"/>
        <v>2419144.6677111578</v>
      </c>
      <c r="H80" s="4">
        <f>VLOOKUP(B80,'Расчёт страхования'!$D$5:$H$26,5,FALSE)</f>
        <v>0</v>
      </c>
      <c r="I80" s="7">
        <f t="shared" si="1"/>
        <v>0</v>
      </c>
      <c r="J80" s="7"/>
      <c r="K80" s="7"/>
      <c r="L80" s="7"/>
      <c r="M80" s="7"/>
      <c r="O80" s="7">
        <f t="shared" si="11"/>
        <v>23873.86977222393</v>
      </c>
      <c r="P80" s="7">
        <f t="shared" si="3"/>
        <v>3967199.9084829655</v>
      </c>
      <c r="S80" s="7">
        <f t="shared" si="4"/>
        <v>-1800000</v>
      </c>
      <c r="T80" s="7">
        <f t="shared" ref="T80:U80" si="178">-SUM(E$17:E80)</f>
        <v>-280855.33228884445</v>
      </c>
      <c r="U80" s="7">
        <f t="shared" si="178"/>
        <v>-1056081.3749556958</v>
      </c>
      <c r="V80" s="7">
        <f t="shared" ref="V80:W80" si="179">-SUM(I$17:I80)</f>
        <v>-120263.20123843454</v>
      </c>
      <c r="W80" s="7">
        <f t="shared" si="179"/>
        <v>-20000</v>
      </c>
      <c r="X80" s="7">
        <f t="shared" ref="X80:Z80" si="180">-SUM(L$17:L80)</f>
        <v>-150000</v>
      </c>
      <c r="Y80" s="7">
        <f t="shared" si="180"/>
        <v>-520000</v>
      </c>
      <c r="Z80" s="7">
        <f t="shared" si="180"/>
        <v>-20000</v>
      </c>
    </row>
    <row r="81" spans="1:26" ht="15.75" customHeight="1">
      <c r="A81">
        <v>57</v>
      </c>
      <c r="B81">
        <f t="shared" si="0"/>
        <v>0</v>
      </c>
      <c r="C81" s="14">
        <v>45245</v>
      </c>
      <c r="D81" s="7">
        <f t="shared" si="8"/>
        <v>23873.86977222393</v>
      </c>
      <c r="E81" s="7">
        <f t="shared" si="9"/>
        <v>6133.4755423421211</v>
      </c>
      <c r="F81" s="7">
        <f t="shared" si="15"/>
        <v>17740.394229881807</v>
      </c>
      <c r="G81" s="7">
        <f t="shared" si="10"/>
        <v>2413011.1921688155</v>
      </c>
      <c r="H81" s="4">
        <f>VLOOKUP(B81,'Расчёт страхования'!$D$5:$H$26,5,FALSE)</f>
        <v>0</v>
      </c>
      <c r="I81" s="7">
        <f t="shared" si="1"/>
        <v>0</v>
      </c>
      <c r="J81" s="7"/>
      <c r="K81" s="7"/>
      <c r="L81" s="7"/>
      <c r="M81" s="7"/>
      <c r="O81" s="7">
        <f t="shared" si="11"/>
        <v>23873.86977222393</v>
      </c>
      <c r="P81" s="7">
        <f t="shared" si="3"/>
        <v>3991073.7782551893</v>
      </c>
      <c r="S81" s="7">
        <f t="shared" si="4"/>
        <v>-1800000</v>
      </c>
      <c r="T81" s="7">
        <f t="shared" ref="T81:U81" si="181">-SUM(E$17:E81)</f>
        <v>-286988.80783118657</v>
      </c>
      <c r="U81" s="7">
        <f t="shared" si="181"/>
        <v>-1073821.7691855775</v>
      </c>
      <c r="V81" s="7">
        <f t="shared" ref="V81:W81" si="182">-SUM(I$17:I81)</f>
        <v>-120263.20123843454</v>
      </c>
      <c r="W81" s="7">
        <f t="shared" si="182"/>
        <v>-20000</v>
      </c>
      <c r="X81" s="7">
        <f t="shared" ref="X81:Z81" si="183">-SUM(L$17:L81)</f>
        <v>-150000</v>
      </c>
      <c r="Y81" s="7">
        <f t="shared" si="183"/>
        <v>-520000</v>
      </c>
      <c r="Z81" s="7">
        <f t="shared" si="183"/>
        <v>-20000</v>
      </c>
    </row>
    <row r="82" spans="1:26" ht="15.75" customHeight="1">
      <c r="A82">
        <v>58</v>
      </c>
      <c r="B82">
        <f t="shared" si="0"/>
        <v>0</v>
      </c>
      <c r="C82" s="14">
        <v>45275</v>
      </c>
      <c r="D82" s="7">
        <f t="shared" si="8"/>
        <v>23873.86977222393</v>
      </c>
      <c r="E82" s="7">
        <f t="shared" si="9"/>
        <v>6178.4543629859636</v>
      </c>
      <c r="F82" s="7">
        <f t="shared" si="15"/>
        <v>17695.415409237965</v>
      </c>
      <c r="G82" s="7">
        <f t="shared" si="10"/>
        <v>2406832.7378058294</v>
      </c>
      <c r="H82" s="4">
        <f>VLOOKUP(B82,'Расчёт страхования'!$D$5:$H$26,5,FALSE)</f>
        <v>0</v>
      </c>
      <c r="I82" s="7">
        <f t="shared" si="1"/>
        <v>0</v>
      </c>
      <c r="J82" s="7"/>
      <c r="K82" s="7"/>
      <c r="L82" s="7"/>
      <c r="M82" s="7"/>
      <c r="O82" s="7">
        <f t="shared" si="11"/>
        <v>23873.86977222393</v>
      </c>
      <c r="P82" s="7">
        <f t="shared" si="3"/>
        <v>4014947.6480274131</v>
      </c>
      <c r="S82" s="7">
        <f t="shared" si="4"/>
        <v>-1800000</v>
      </c>
      <c r="T82" s="7">
        <f t="shared" ref="T82:U82" si="184">-SUM(E$17:E82)</f>
        <v>-293167.26219417254</v>
      </c>
      <c r="U82" s="7">
        <f t="shared" si="184"/>
        <v>-1091517.1845948156</v>
      </c>
      <c r="V82" s="7">
        <f t="shared" ref="V82:W82" si="185">-SUM(I$17:I82)</f>
        <v>-120263.20123843454</v>
      </c>
      <c r="W82" s="7">
        <f t="shared" si="185"/>
        <v>-20000</v>
      </c>
      <c r="X82" s="7">
        <f t="shared" ref="X82:Z82" si="186">-SUM(L$17:L82)</f>
        <v>-150000</v>
      </c>
      <c r="Y82" s="7">
        <f t="shared" si="186"/>
        <v>-520000</v>
      </c>
      <c r="Z82" s="7">
        <f t="shared" si="186"/>
        <v>-20000</v>
      </c>
    </row>
    <row r="83" spans="1:26" ht="15.75" customHeight="1">
      <c r="A83">
        <v>59</v>
      </c>
      <c r="B83">
        <f t="shared" si="0"/>
        <v>0</v>
      </c>
      <c r="C83" s="14">
        <v>45306</v>
      </c>
      <c r="D83" s="7">
        <f t="shared" si="8"/>
        <v>23873.86977222393</v>
      </c>
      <c r="E83" s="7">
        <f t="shared" si="9"/>
        <v>6223.7630283145263</v>
      </c>
      <c r="F83" s="7">
        <f t="shared" si="15"/>
        <v>17650.1067439094</v>
      </c>
      <c r="G83" s="7">
        <f t="shared" si="10"/>
        <v>2400608.974777515</v>
      </c>
      <c r="H83" s="4">
        <f>VLOOKUP(B83,'Расчёт страхования'!$D$5:$H$26,5,FALSE)</f>
        <v>0</v>
      </c>
      <c r="I83" s="7">
        <f t="shared" si="1"/>
        <v>0</v>
      </c>
      <c r="J83" s="7"/>
      <c r="K83" s="7"/>
      <c r="L83" s="7"/>
      <c r="M83" s="7"/>
      <c r="O83" s="7">
        <f t="shared" si="11"/>
        <v>23873.869772223927</v>
      </c>
      <c r="P83" s="7">
        <f t="shared" si="3"/>
        <v>4038821.5177996368</v>
      </c>
      <c r="S83" s="7">
        <f t="shared" si="4"/>
        <v>-1800000</v>
      </c>
      <c r="T83" s="7">
        <f t="shared" ref="T83:U83" si="187">-SUM(E$17:E83)</f>
        <v>-299391.02522248705</v>
      </c>
      <c r="U83" s="7">
        <f t="shared" si="187"/>
        <v>-1109167.291338725</v>
      </c>
      <c r="V83" s="7">
        <f t="shared" ref="V83:W83" si="188">-SUM(I$17:I83)</f>
        <v>-120263.20123843454</v>
      </c>
      <c r="W83" s="7">
        <f t="shared" si="188"/>
        <v>-20000</v>
      </c>
      <c r="X83" s="7">
        <f t="shared" ref="X83:Z83" si="189">-SUM(L$17:L83)</f>
        <v>-150000</v>
      </c>
      <c r="Y83" s="7">
        <f t="shared" si="189"/>
        <v>-520000</v>
      </c>
      <c r="Z83" s="7">
        <f t="shared" si="189"/>
        <v>-20000</v>
      </c>
    </row>
    <row r="84" spans="1:26" ht="15.75" customHeight="1">
      <c r="A84">
        <v>60</v>
      </c>
      <c r="B84">
        <f t="shared" si="0"/>
        <v>6</v>
      </c>
      <c r="C84" s="14">
        <v>45337</v>
      </c>
      <c r="D84" s="7">
        <f t="shared" si="8"/>
        <v>23873.86977222393</v>
      </c>
      <c r="E84" s="7">
        <f t="shared" si="9"/>
        <v>6269.4039571888334</v>
      </c>
      <c r="F84" s="7">
        <f t="shared" si="15"/>
        <v>17604.465815035095</v>
      </c>
      <c r="G84" s="7">
        <f t="shared" si="10"/>
        <v>2394339.570820326</v>
      </c>
      <c r="H84" s="4">
        <f>VLOOKUP(B84,'Расчёт страхования'!$D$5:$H$26,5,FALSE)</f>
        <v>7.2399999999999999E-3</v>
      </c>
      <c r="I84" s="7">
        <f t="shared" si="1"/>
        <v>19068.520342013078</v>
      </c>
      <c r="J84" s="7">
        <f>$P$16</f>
        <v>5000</v>
      </c>
      <c r="K84" s="7"/>
      <c r="L84" s="7"/>
      <c r="M84" s="7"/>
      <c r="O84" s="7">
        <f t="shared" si="11"/>
        <v>47942.390114237009</v>
      </c>
      <c r="P84" s="7">
        <f t="shared" si="3"/>
        <v>4086763.9079138739</v>
      </c>
      <c r="S84" s="7">
        <f t="shared" si="4"/>
        <v>-1800000</v>
      </c>
      <c r="T84" s="7">
        <f t="shared" ref="T84:U84" si="190">-SUM(E$17:E84)</f>
        <v>-305660.42917967588</v>
      </c>
      <c r="U84" s="7">
        <f t="shared" si="190"/>
        <v>-1126771.7571537602</v>
      </c>
      <c r="V84" s="7">
        <f t="shared" ref="V84:W84" si="191">-SUM(I$17:I84)</f>
        <v>-139331.72158044763</v>
      </c>
      <c r="W84" s="7">
        <f t="shared" si="191"/>
        <v>-25000</v>
      </c>
      <c r="X84" s="7">
        <f t="shared" ref="X84:Z84" si="192">-SUM(L$17:L84)</f>
        <v>-150000</v>
      </c>
      <c r="Y84" s="7">
        <f t="shared" si="192"/>
        <v>-520000</v>
      </c>
      <c r="Z84" s="7">
        <f t="shared" si="192"/>
        <v>-20000</v>
      </c>
    </row>
    <row r="85" spans="1:26" ht="15.75" customHeight="1">
      <c r="A85">
        <v>61</v>
      </c>
      <c r="B85">
        <f t="shared" si="0"/>
        <v>0</v>
      </c>
      <c r="C85" s="14">
        <v>45366</v>
      </c>
      <c r="D85" s="7">
        <f t="shared" si="8"/>
        <v>23873.86977222393</v>
      </c>
      <c r="E85" s="7">
        <f t="shared" si="9"/>
        <v>6315.3795862082179</v>
      </c>
      <c r="F85" s="7">
        <f t="shared" si="15"/>
        <v>17558.490186015712</v>
      </c>
      <c r="G85" s="7">
        <f t="shared" si="10"/>
        <v>2388024.1912341178</v>
      </c>
      <c r="H85" s="4">
        <f>VLOOKUP(B85,'Расчёт страхования'!$D$5:$H$26,5,FALSE)</f>
        <v>0</v>
      </c>
      <c r="I85" s="7">
        <f t="shared" si="1"/>
        <v>0</v>
      </c>
      <c r="J85" s="7"/>
      <c r="K85" s="7"/>
      <c r="L85" s="7"/>
      <c r="M85" s="7"/>
      <c r="O85" s="7">
        <f t="shared" si="11"/>
        <v>23873.86977222393</v>
      </c>
      <c r="P85" s="7">
        <f t="shared" si="3"/>
        <v>4110637.7776860977</v>
      </c>
      <c r="S85" s="7">
        <f t="shared" si="4"/>
        <v>-1800000</v>
      </c>
      <c r="T85" s="7">
        <f t="shared" ref="T85:U85" si="193">-SUM(E$17:E85)</f>
        <v>-311975.80876588408</v>
      </c>
      <c r="U85" s="7">
        <f t="shared" si="193"/>
        <v>-1144330.2473397758</v>
      </c>
      <c r="V85" s="7">
        <f t="shared" ref="V85:W85" si="194">-SUM(I$17:I85)</f>
        <v>-139331.72158044763</v>
      </c>
      <c r="W85" s="7">
        <f t="shared" si="194"/>
        <v>-25000</v>
      </c>
      <c r="X85" s="7">
        <f t="shared" ref="X85:Z85" si="195">-SUM(L$17:L85)</f>
        <v>-150000</v>
      </c>
      <c r="Y85" s="7">
        <f t="shared" si="195"/>
        <v>-520000</v>
      </c>
      <c r="Z85" s="7">
        <f t="shared" si="195"/>
        <v>-20000</v>
      </c>
    </row>
    <row r="86" spans="1:26" ht="15.75" customHeight="1">
      <c r="A86">
        <v>62</v>
      </c>
      <c r="B86">
        <f t="shared" si="0"/>
        <v>0</v>
      </c>
      <c r="C86" s="14">
        <v>45397</v>
      </c>
      <c r="D86" s="7">
        <f t="shared" si="8"/>
        <v>23873.86977222393</v>
      </c>
      <c r="E86" s="7">
        <f t="shared" si="9"/>
        <v>6361.6923698404116</v>
      </c>
      <c r="F86" s="7">
        <f t="shared" si="15"/>
        <v>17512.177402383517</v>
      </c>
      <c r="G86" s="7">
        <f t="shared" si="10"/>
        <v>2381662.4988642773</v>
      </c>
      <c r="H86" s="4">
        <f>VLOOKUP(B86,'Расчёт страхования'!$D$5:$H$26,5,FALSE)</f>
        <v>0</v>
      </c>
      <c r="I86" s="7">
        <f t="shared" si="1"/>
        <v>0</v>
      </c>
      <c r="J86" s="7"/>
      <c r="K86" s="7"/>
      <c r="L86" s="7"/>
      <c r="M86" s="7"/>
      <c r="O86" s="7">
        <f t="shared" si="11"/>
        <v>23873.86977222393</v>
      </c>
      <c r="P86" s="7">
        <f t="shared" si="3"/>
        <v>4134511.6474583214</v>
      </c>
      <c r="S86" s="7">
        <f t="shared" si="4"/>
        <v>-1800000</v>
      </c>
      <c r="T86" s="7">
        <f t="shared" ref="T86:U86" si="196">-SUM(E$17:E86)</f>
        <v>-318337.50113572448</v>
      </c>
      <c r="U86" s="7">
        <f t="shared" si="196"/>
        <v>-1161842.4247421592</v>
      </c>
      <c r="V86" s="7">
        <f t="shared" ref="V86:W86" si="197">-SUM(I$17:I86)</f>
        <v>-139331.72158044763</v>
      </c>
      <c r="W86" s="7">
        <f t="shared" si="197"/>
        <v>-25000</v>
      </c>
      <c r="X86" s="7">
        <f t="shared" ref="X86:Z86" si="198">-SUM(L$17:L86)</f>
        <v>-150000</v>
      </c>
      <c r="Y86" s="7">
        <f t="shared" si="198"/>
        <v>-520000</v>
      </c>
      <c r="Z86" s="7">
        <f t="shared" si="198"/>
        <v>-20000</v>
      </c>
    </row>
    <row r="87" spans="1:26" ht="15.75" customHeight="1">
      <c r="A87">
        <v>63</v>
      </c>
      <c r="B87">
        <f t="shared" si="0"/>
        <v>0</v>
      </c>
      <c r="C87" s="14">
        <v>45427</v>
      </c>
      <c r="D87" s="7">
        <f t="shared" si="8"/>
        <v>23873.86977222393</v>
      </c>
      <c r="E87" s="7">
        <f t="shared" si="9"/>
        <v>6408.3447805525757</v>
      </c>
      <c r="F87" s="7">
        <f t="shared" si="15"/>
        <v>17465.524991671355</v>
      </c>
      <c r="G87" s="7">
        <f t="shared" si="10"/>
        <v>2375254.1540837246</v>
      </c>
      <c r="H87" s="4">
        <f>VLOOKUP(B87,'Расчёт страхования'!$D$5:$H$26,5,FALSE)</f>
        <v>0</v>
      </c>
      <c r="I87" s="7">
        <f t="shared" si="1"/>
        <v>0</v>
      </c>
      <c r="J87" s="7"/>
      <c r="K87" s="7"/>
      <c r="L87" s="7"/>
      <c r="M87" s="7"/>
      <c r="O87" s="7">
        <f t="shared" si="11"/>
        <v>23873.86977222393</v>
      </c>
      <c r="P87" s="7">
        <f t="shared" si="3"/>
        <v>4158385.5172305452</v>
      </c>
      <c r="S87" s="7">
        <f t="shared" si="4"/>
        <v>-1800000</v>
      </c>
      <c r="T87" s="7">
        <f t="shared" ref="T87:U87" si="199">-SUM(E$17:E87)</f>
        <v>-324745.84591627703</v>
      </c>
      <c r="U87" s="7">
        <f t="shared" si="199"/>
        <v>-1179307.9497338305</v>
      </c>
      <c r="V87" s="7">
        <f t="shared" ref="V87:W87" si="200">-SUM(I$17:I87)</f>
        <v>-139331.72158044763</v>
      </c>
      <c r="W87" s="7">
        <f t="shared" si="200"/>
        <v>-25000</v>
      </c>
      <c r="X87" s="7">
        <f t="shared" ref="X87:Z87" si="201">-SUM(L$17:L87)</f>
        <v>-150000</v>
      </c>
      <c r="Y87" s="7">
        <f t="shared" si="201"/>
        <v>-520000</v>
      </c>
      <c r="Z87" s="7">
        <f t="shared" si="201"/>
        <v>-20000</v>
      </c>
    </row>
    <row r="88" spans="1:26" ht="15.75" customHeight="1">
      <c r="A88">
        <v>64</v>
      </c>
      <c r="B88">
        <f t="shared" si="0"/>
        <v>0</v>
      </c>
      <c r="C88" s="14">
        <v>45458</v>
      </c>
      <c r="D88" s="7">
        <f t="shared" si="8"/>
        <v>23873.86977222393</v>
      </c>
      <c r="E88" s="7">
        <f t="shared" si="9"/>
        <v>6455.3393089432939</v>
      </c>
      <c r="F88" s="7">
        <f t="shared" si="15"/>
        <v>17418.530463280636</v>
      </c>
      <c r="G88" s="7">
        <f t="shared" si="10"/>
        <v>2368798.8147747815</v>
      </c>
      <c r="H88" s="4">
        <f>VLOOKUP(B88,'Расчёт страхования'!$D$5:$H$26,5,FALSE)</f>
        <v>0</v>
      </c>
      <c r="I88" s="7">
        <f t="shared" si="1"/>
        <v>0</v>
      </c>
      <c r="J88" s="7"/>
      <c r="K88" s="7"/>
      <c r="L88" s="7"/>
      <c r="M88" s="7"/>
      <c r="O88" s="7">
        <f t="shared" si="11"/>
        <v>23873.86977222393</v>
      </c>
      <c r="P88" s="7">
        <f t="shared" si="3"/>
        <v>4182259.3870027689</v>
      </c>
      <c r="S88" s="7">
        <f t="shared" si="4"/>
        <v>-1800000</v>
      </c>
      <c r="T88" s="7">
        <f t="shared" ref="T88:U88" si="202">-SUM(E$17:E88)</f>
        <v>-331201.18522522034</v>
      </c>
      <c r="U88" s="7">
        <f t="shared" si="202"/>
        <v>-1196726.4801971111</v>
      </c>
      <c r="V88" s="7">
        <f t="shared" ref="V88:W88" si="203">-SUM(I$17:I88)</f>
        <v>-139331.72158044763</v>
      </c>
      <c r="W88" s="7">
        <f t="shared" si="203"/>
        <v>-25000</v>
      </c>
      <c r="X88" s="7">
        <f t="shared" ref="X88:Z88" si="204">-SUM(L$17:L88)</f>
        <v>-150000</v>
      </c>
      <c r="Y88" s="7">
        <f t="shared" si="204"/>
        <v>-520000</v>
      </c>
      <c r="Z88" s="7">
        <f t="shared" si="204"/>
        <v>-20000</v>
      </c>
    </row>
    <row r="89" spans="1:26" ht="15.75" customHeight="1">
      <c r="A89">
        <v>65</v>
      </c>
      <c r="B89">
        <f t="shared" si="0"/>
        <v>0</v>
      </c>
      <c r="C89" s="14">
        <v>45488</v>
      </c>
      <c r="D89" s="7">
        <f t="shared" si="8"/>
        <v>23873.86977222393</v>
      </c>
      <c r="E89" s="7">
        <f t="shared" si="9"/>
        <v>6502.6784638755444</v>
      </c>
      <c r="F89" s="7">
        <f t="shared" si="15"/>
        <v>17371.191308348385</v>
      </c>
      <c r="G89" s="7">
        <f t="shared" si="10"/>
        <v>2362296.1363109061</v>
      </c>
      <c r="H89" s="4">
        <f>VLOOKUP(B89,'Расчёт страхования'!$D$5:$H$26,5,FALSE)</f>
        <v>0</v>
      </c>
      <c r="I89" s="7">
        <f t="shared" si="1"/>
        <v>0</v>
      </c>
      <c r="J89" s="7"/>
      <c r="K89" s="7"/>
      <c r="L89" s="7"/>
      <c r="M89" s="7"/>
      <c r="O89" s="7">
        <f t="shared" ref="O89:O152" si="205">SUM(E89,F89,I89:N89)</f>
        <v>23873.86977222393</v>
      </c>
      <c r="P89" s="7">
        <f t="shared" si="3"/>
        <v>4206133.2567749927</v>
      </c>
      <c r="S89" s="7">
        <f t="shared" si="4"/>
        <v>-1800000</v>
      </c>
      <c r="T89" s="7">
        <f t="shared" ref="T89:U89" si="206">-SUM(E$17:E89)</f>
        <v>-337703.86368909589</v>
      </c>
      <c r="U89" s="7">
        <f t="shared" si="206"/>
        <v>-1214097.6715054596</v>
      </c>
      <c r="V89" s="7">
        <f t="shared" ref="V89:W89" si="207">-SUM(I$17:I89)</f>
        <v>-139331.72158044763</v>
      </c>
      <c r="W89" s="7">
        <f t="shared" si="207"/>
        <v>-25000</v>
      </c>
      <c r="X89" s="7">
        <f t="shared" ref="X89:Z89" si="208">-SUM(L$17:L89)</f>
        <v>-150000</v>
      </c>
      <c r="Y89" s="7">
        <f t="shared" si="208"/>
        <v>-520000</v>
      </c>
      <c r="Z89" s="7">
        <f t="shared" si="208"/>
        <v>-20000</v>
      </c>
    </row>
    <row r="90" spans="1:26" ht="15.75" customHeight="1">
      <c r="A90">
        <v>66</v>
      </c>
      <c r="B90">
        <f t="shared" si="0"/>
        <v>0</v>
      </c>
      <c r="C90" s="14">
        <v>45519</v>
      </c>
      <c r="D90" s="7">
        <f t="shared" si="8"/>
        <v>23873.86977222393</v>
      </c>
      <c r="E90" s="7">
        <f t="shared" si="9"/>
        <v>6550.3647726106328</v>
      </c>
      <c r="F90" s="7">
        <f t="shared" si="15"/>
        <v>17323.504999613298</v>
      </c>
      <c r="G90" s="7">
        <f t="shared" si="10"/>
        <v>2355745.7715382953</v>
      </c>
      <c r="H90" s="4">
        <f>VLOOKUP(B90,'Расчёт страхования'!$D$5:$H$26,5,FALSE)</f>
        <v>0</v>
      </c>
      <c r="I90" s="7">
        <f t="shared" si="1"/>
        <v>0</v>
      </c>
      <c r="J90" s="7"/>
      <c r="K90" s="7"/>
      <c r="L90" s="7"/>
      <c r="M90" s="7"/>
      <c r="O90" s="7">
        <f t="shared" si="205"/>
        <v>23873.86977222393</v>
      </c>
      <c r="P90" s="7">
        <f t="shared" si="3"/>
        <v>4230007.1265472164</v>
      </c>
      <c r="S90" s="7">
        <f t="shared" si="4"/>
        <v>-1800000</v>
      </c>
      <c r="T90" s="7">
        <f t="shared" ref="T90:U90" si="209">-SUM(E$17:E90)</f>
        <v>-344254.22846170655</v>
      </c>
      <c r="U90" s="7">
        <f t="shared" si="209"/>
        <v>-1231421.176505073</v>
      </c>
      <c r="V90" s="7">
        <f t="shared" ref="V90:W90" si="210">-SUM(I$17:I90)</f>
        <v>-139331.72158044763</v>
      </c>
      <c r="W90" s="7">
        <f t="shared" si="210"/>
        <v>-25000</v>
      </c>
      <c r="X90" s="7">
        <f t="shared" ref="X90:Z90" si="211">-SUM(L$17:L90)</f>
        <v>-150000</v>
      </c>
      <c r="Y90" s="7">
        <f t="shared" si="211"/>
        <v>-520000</v>
      </c>
      <c r="Z90" s="7">
        <f t="shared" si="211"/>
        <v>-20000</v>
      </c>
    </row>
    <row r="91" spans="1:26" ht="15.75" customHeight="1">
      <c r="A91">
        <v>67</v>
      </c>
      <c r="B91">
        <f t="shared" si="0"/>
        <v>0</v>
      </c>
      <c r="C91" s="14">
        <v>45550</v>
      </c>
      <c r="D91" s="7">
        <f t="shared" si="8"/>
        <v>23873.86977222393</v>
      </c>
      <c r="E91" s="7">
        <f t="shared" si="9"/>
        <v>6598.4007809431105</v>
      </c>
      <c r="F91" s="7">
        <f t="shared" si="15"/>
        <v>17275.468991280821</v>
      </c>
      <c r="G91" s="7">
        <f t="shared" si="10"/>
        <v>2349147.3707573521</v>
      </c>
      <c r="H91" s="4">
        <f>VLOOKUP(B91,'Расчёт страхования'!$D$5:$H$26,5,FALSE)</f>
        <v>0</v>
      </c>
      <c r="I91" s="7">
        <f t="shared" si="1"/>
        <v>0</v>
      </c>
      <c r="J91" s="7"/>
      <c r="K91" s="7"/>
      <c r="L91" s="7"/>
      <c r="M91" s="7"/>
      <c r="O91" s="7">
        <f t="shared" si="205"/>
        <v>23873.86977222393</v>
      </c>
      <c r="P91" s="7">
        <f t="shared" si="3"/>
        <v>4253880.9963194402</v>
      </c>
      <c r="S91" s="7">
        <f t="shared" si="4"/>
        <v>-1800000</v>
      </c>
      <c r="T91" s="7">
        <f t="shared" ref="T91:U91" si="212">-SUM(E$17:E91)</f>
        <v>-350852.62924264965</v>
      </c>
      <c r="U91" s="7">
        <f t="shared" si="212"/>
        <v>-1248696.6454963537</v>
      </c>
      <c r="V91" s="7">
        <f t="shared" ref="V91:W91" si="213">-SUM(I$17:I91)</f>
        <v>-139331.72158044763</v>
      </c>
      <c r="W91" s="7">
        <f t="shared" si="213"/>
        <v>-25000</v>
      </c>
      <c r="X91" s="7">
        <f t="shared" ref="X91:Z91" si="214">-SUM(L$17:L91)</f>
        <v>-150000</v>
      </c>
      <c r="Y91" s="7">
        <f t="shared" si="214"/>
        <v>-520000</v>
      </c>
      <c r="Z91" s="7">
        <f t="shared" si="214"/>
        <v>-20000</v>
      </c>
    </row>
    <row r="92" spans="1:26" ht="15.75" customHeight="1">
      <c r="A92">
        <v>68</v>
      </c>
      <c r="B92">
        <f t="shared" si="0"/>
        <v>0</v>
      </c>
      <c r="C92" s="14">
        <v>45580</v>
      </c>
      <c r="D92" s="7">
        <f t="shared" si="8"/>
        <v>23873.86977222393</v>
      </c>
      <c r="E92" s="7">
        <f t="shared" si="9"/>
        <v>6646.7890533366926</v>
      </c>
      <c r="F92" s="7">
        <f t="shared" si="15"/>
        <v>17227.080718887239</v>
      </c>
      <c r="G92" s="7">
        <f t="shared" si="10"/>
        <v>2342500.5817040154</v>
      </c>
      <c r="H92" s="4">
        <f>VLOOKUP(B92,'Расчёт страхования'!$D$5:$H$26,5,FALSE)</f>
        <v>0</v>
      </c>
      <c r="I92" s="7">
        <f t="shared" si="1"/>
        <v>0</v>
      </c>
      <c r="J92" s="7"/>
      <c r="K92" s="7"/>
      <c r="L92" s="7"/>
      <c r="M92" s="7"/>
      <c r="O92" s="7">
        <f t="shared" si="205"/>
        <v>23873.86977222393</v>
      </c>
      <c r="P92" s="7">
        <f t="shared" si="3"/>
        <v>4277754.8660916639</v>
      </c>
      <c r="S92" s="7">
        <f t="shared" si="4"/>
        <v>-1800000</v>
      </c>
      <c r="T92" s="7">
        <f t="shared" ref="T92:U92" si="215">-SUM(E$17:E92)</f>
        <v>-357499.41829598637</v>
      </c>
      <c r="U92" s="7">
        <f t="shared" si="215"/>
        <v>-1265923.726215241</v>
      </c>
      <c r="V92" s="7">
        <f t="shared" ref="V92:W92" si="216">-SUM(I$17:I92)</f>
        <v>-139331.72158044763</v>
      </c>
      <c r="W92" s="7">
        <f t="shared" si="216"/>
        <v>-25000</v>
      </c>
      <c r="X92" s="7">
        <f t="shared" ref="X92:Z92" si="217">-SUM(L$17:L92)</f>
        <v>-150000</v>
      </c>
      <c r="Y92" s="7">
        <f t="shared" si="217"/>
        <v>-520000</v>
      </c>
      <c r="Z92" s="7">
        <f t="shared" si="217"/>
        <v>-20000</v>
      </c>
    </row>
    <row r="93" spans="1:26" ht="15.75" customHeight="1">
      <c r="A93">
        <v>69</v>
      </c>
      <c r="B93">
        <f t="shared" si="0"/>
        <v>0</v>
      </c>
      <c r="C93" s="14">
        <v>45611</v>
      </c>
      <c r="D93" s="7">
        <f t="shared" si="8"/>
        <v>23873.86977222393</v>
      </c>
      <c r="E93" s="7">
        <f t="shared" si="9"/>
        <v>6695.5321730611622</v>
      </c>
      <c r="F93" s="7">
        <f t="shared" si="15"/>
        <v>17178.337599162769</v>
      </c>
      <c r="G93" s="7">
        <f t="shared" si="10"/>
        <v>2335805.0495309541</v>
      </c>
      <c r="H93" s="4">
        <f>VLOOKUP(B93,'Расчёт страхования'!$D$5:$H$26,5,FALSE)</f>
        <v>0</v>
      </c>
      <c r="I93" s="7">
        <f t="shared" si="1"/>
        <v>0</v>
      </c>
      <c r="J93" s="7"/>
      <c r="K93" s="7"/>
      <c r="L93" s="7"/>
      <c r="M93" s="7"/>
      <c r="O93" s="7">
        <f t="shared" si="205"/>
        <v>23873.86977222393</v>
      </c>
      <c r="P93" s="7">
        <f t="shared" si="3"/>
        <v>4301628.7358638877</v>
      </c>
      <c r="S93" s="7">
        <f t="shared" si="4"/>
        <v>-1800000</v>
      </c>
      <c r="T93" s="7">
        <f t="shared" ref="T93:U93" si="218">-SUM(E$17:E93)</f>
        <v>-364194.95046904753</v>
      </c>
      <c r="U93" s="7">
        <f t="shared" si="218"/>
        <v>-1283102.0638144037</v>
      </c>
      <c r="V93" s="7">
        <f t="shared" ref="V93:W93" si="219">-SUM(I$17:I93)</f>
        <v>-139331.72158044763</v>
      </c>
      <c r="W93" s="7">
        <f t="shared" si="219"/>
        <v>-25000</v>
      </c>
      <c r="X93" s="7">
        <f t="shared" ref="X93:Z93" si="220">-SUM(L$17:L93)</f>
        <v>-150000</v>
      </c>
      <c r="Y93" s="7">
        <f t="shared" si="220"/>
        <v>-520000</v>
      </c>
      <c r="Z93" s="7">
        <f t="shared" si="220"/>
        <v>-20000</v>
      </c>
    </row>
    <row r="94" spans="1:26" ht="15.75" customHeight="1">
      <c r="A94">
        <v>70</v>
      </c>
      <c r="B94">
        <f t="shared" si="0"/>
        <v>0</v>
      </c>
      <c r="C94" s="14">
        <v>45641</v>
      </c>
      <c r="D94" s="7">
        <f t="shared" si="8"/>
        <v>23873.86977222393</v>
      </c>
      <c r="E94" s="7">
        <f t="shared" si="9"/>
        <v>6744.6327423302773</v>
      </c>
      <c r="F94" s="7">
        <f t="shared" si="15"/>
        <v>17129.237029893651</v>
      </c>
      <c r="G94" s="7">
        <f t="shared" si="10"/>
        <v>2329060.4167886237</v>
      </c>
      <c r="H94" s="4">
        <f>VLOOKUP(B94,'Расчёт страхования'!$D$5:$H$26,5,FALSE)</f>
        <v>0</v>
      </c>
      <c r="I94" s="7">
        <f t="shared" si="1"/>
        <v>0</v>
      </c>
      <c r="J94" s="7"/>
      <c r="K94" s="7"/>
      <c r="L94" s="7"/>
      <c r="M94" s="7"/>
      <c r="O94" s="7">
        <f t="shared" si="205"/>
        <v>23873.86977222393</v>
      </c>
      <c r="P94" s="7">
        <f t="shared" si="3"/>
        <v>4325502.6056361115</v>
      </c>
      <c r="S94" s="7">
        <f t="shared" si="4"/>
        <v>-1800000</v>
      </c>
      <c r="T94" s="7">
        <f t="shared" ref="T94:U94" si="221">-SUM(E$17:E94)</f>
        <v>-370939.58321137779</v>
      </c>
      <c r="U94" s="7">
        <f t="shared" si="221"/>
        <v>-1300231.3008442973</v>
      </c>
      <c r="V94" s="7">
        <f t="shared" ref="V94:W94" si="222">-SUM(I$17:I94)</f>
        <v>-139331.72158044763</v>
      </c>
      <c r="W94" s="7">
        <f t="shared" si="222"/>
        <v>-25000</v>
      </c>
      <c r="X94" s="7">
        <f t="shared" ref="X94:Z94" si="223">-SUM(L$17:L94)</f>
        <v>-150000</v>
      </c>
      <c r="Y94" s="7">
        <f t="shared" si="223"/>
        <v>-520000</v>
      </c>
      <c r="Z94" s="7">
        <f t="shared" si="223"/>
        <v>-20000</v>
      </c>
    </row>
    <row r="95" spans="1:26" ht="15.75" customHeight="1">
      <c r="A95">
        <v>71</v>
      </c>
      <c r="B95">
        <f t="shared" si="0"/>
        <v>0</v>
      </c>
      <c r="C95" s="14">
        <v>45672</v>
      </c>
      <c r="D95" s="7">
        <f t="shared" si="8"/>
        <v>23873.86977222393</v>
      </c>
      <c r="E95" s="7">
        <f t="shared" si="9"/>
        <v>6794.0933824407002</v>
      </c>
      <c r="F95" s="7">
        <f t="shared" si="15"/>
        <v>17079.77638978323</v>
      </c>
      <c r="G95" s="7">
        <f t="shared" si="10"/>
        <v>2322266.3234061832</v>
      </c>
      <c r="H95" s="4">
        <f>VLOOKUP(B95,'Расчёт страхования'!$D$5:$H$26,5,FALSE)</f>
        <v>0</v>
      </c>
      <c r="I95" s="7">
        <f t="shared" si="1"/>
        <v>0</v>
      </c>
      <c r="J95" s="7"/>
      <c r="K95" s="7"/>
      <c r="L95" s="7"/>
      <c r="M95" s="7"/>
      <c r="O95" s="7">
        <f t="shared" si="205"/>
        <v>23873.86977222393</v>
      </c>
      <c r="P95" s="7">
        <f t="shared" si="3"/>
        <v>4349376.4754083352</v>
      </c>
      <c r="S95" s="7">
        <f t="shared" si="4"/>
        <v>-1800000</v>
      </c>
      <c r="T95" s="7">
        <f t="shared" ref="T95:U95" si="224">-SUM(E$17:E95)</f>
        <v>-377733.67659381847</v>
      </c>
      <c r="U95" s="7">
        <f t="shared" si="224"/>
        <v>-1317311.0772340805</v>
      </c>
      <c r="V95" s="7">
        <f t="shared" ref="V95:W95" si="225">-SUM(I$17:I95)</f>
        <v>-139331.72158044763</v>
      </c>
      <c r="W95" s="7">
        <f t="shared" si="225"/>
        <v>-25000</v>
      </c>
      <c r="X95" s="7">
        <f t="shared" ref="X95:Z95" si="226">-SUM(L$17:L95)</f>
        <v>-150000</v>
      </c>
      <c r="Y95" s="7">
        <f t="shared" si="226"/>
        <v>-520000</v>
      </c>
      <c r="Z95" s="7">
        <f t="shared" si="226"/>
        <v>-20000</v>
      </c>
    </row>
    <row r="96" spans="1:26" ht="15.75" customHeight="1">
      <c r="A96">
        <v>72</v>
      </c>
      <c r="B96">
        <f t="shared" si="0"/>
        <v>7</v>
      </c>
      <c r="C96" s="14">
        <v>45703</v>
      </c>
      <c r="D96" s="7">
        <f t="shared" si="8"/>
        <v>23873.86977222393</v>
      </c>
      <c r="E96" s="7">
        <f t="shared" si="9"/>
        <v>6843.9167339119304</v>
      </c>
      <c r="F96" s="7">
        <f t="shared" si="15"/>
        <v>17029.953038312</v>
      </c>
      <c r="G96" s="7">
        <f t="shared" si="10"/>
        <v>2315422.4066722714</v>
      </c>
      <c r="H96" s="4">
        <f>VLOOKUP(B96,'Расчёт страхования'!$D$5:$H$26,5,FALSE)</f>
        <v>7.3099999999999997E-3</v>
      </c>
      <c r="I96" s="7">
        <f t="shared" si="1"/>
        <v>18618.311572051734</v>
      </c>
      <c r="J96" s="7">
        <f>$P$16</f>
        <v>5000</v>
      </c>
      <c r="K96" s="7"/>
      <c r="L96" s="7"/>
      <c r="M96" s="7"/>
      <c r="O96" s="7">
        <f t="shared" si="205"/>
        <v>47492.181344275668</v>
      </c>
      <c r="P96" s="7">
        <f t="shared" si="3"/>
        <v>4396868.6567526106</v>
      </c>
      <c r="S96" s="7">
        <f t="shared" si="4"/>
        <v>-1800000</v>
      </c>
      <c r="T96" s="7">
        <f t="shared" ref="T96:U96" si="227">-SUM(E$17:E96)</f>
        <v>-384577.59332773043</v>
      </c>
      <c r="U96" s="7">
        <f t="shared" si="227"/>
        <v>-1334341.0302723926</v>
      </c>
      <c r="V96" s="7">
        <f t="shared" ref="V96:W96" si="228">-SUM(I$17:I96)</f>
        <v>-157950.03315249935</v>
      </c>
      <c r="W96" s="7">
        <f t="shared" si="228"/>
        <v>-30000</v>
      </c>
      <c r="X96" s="7">
        <f t="shared" ref="X96:Z96" si="229">-SUM(L$17:L96)</f>
        <v>-150000</v>
      </c>
      <c r="Y96" s="7">
        <f t="shared" si="229"/>
        <v>-520000</v>
      </c>
      <c r="Z96" s="7">
        <f t="shared" si="229"/>
        <v>-20000</v>
      </c>
    </row>
    <row r="97" spans="1:26" ht="15.75" customHeight="1">
      <c r="A97">
        <v>73</v>
      </c>
      <c r="B97">
        <f t="shared" si="0"/>
        <v>0</v>
      </c>
      <c r="C97" s="14">
        <v>45731</v>
      </c>
      <c r="D97" s="7">
        <f t="shared" si="8"/>
        <v>23873.86977222393</v>
      </c>
      <c r="E97" s="7">
        <f t="shared" si="9"/>
        <v>6894.1054566272851</v>
      </c>
      <c r="F97" s="7">
        <f t="shared" si="15"/>
        <v>16979.764315596643</v>
      </c>
      <c r="G97" s="7">
        <f t="shared" si="10"/>
        <v>2308528.301215644</v>
      </c>
      <c r="H97" s="4">
        <f>VLOOKUP(B97,'Расчёт страхования'!$D$5:$H$26,5,FALSE)</f>
        <v>0</v>
      </c>
      <c r="I97" s="7">
        <f t="shared" si="1"/>
        <v>0</v>
      </c>
      <c r="J97" s="7"/>
      <c r="K97" s="7"/>
      <c r="L97" s="7"/>
      <c r="M97" s="7"/>
      <c r="O97" s="7">
        <f t="shared" si="205"/>
        <v>23873.86977222393</v>
      </c>
      <c r="P97" s="7">
        <f t="shared" si="3"/>
        <v>4420742.5265248343</v>
      </c>
      <c r="S97" s="7">
        <f t="shared" si="4"/>
        <v>-1800000</v>
      </c>
      <c r="T97" s="7">
        <f t="shared" ref="T97:U97" si="230">-SUM(E$17:E97)</f>
        <v>-391471.69878435769</v>
      </c>
      <c r="U97" s="7">
        <f t="shared" si="230"/>
        <v>-1351320.7945879891</v>
      </c>
      <c r="V97" s="7">
        <f t="shared" ref="V97:W97" si="231">-SUM(I$17:I97)</f>
        <v>-157950.03315249935</v>
      </c>
      <c r="W97" s="7">
        <f t="shared" si="231"/>
        <v>-30000</v>
      </c>
      <c r="X97" s="7">
        <f t="shared" ref="X97:Z97" si="232">-SUM(L$17:L97)</f>
        <v>-150000</v>
      </c>
      <c r="Y97" s="7">
        <f t="shared" si="232"/>
        <v>-520000</v>
      </c>
      <c r="Z97" s="7">
        <f t="shared" si="232"/>
        <v>-20000</v>
      </c>
    </row>
    <row r="98" spans="1:26" ht="15.75" customHeight="1">
      <c r="A98">
        <v>74</v>
      </c>
      <c r="B98">
        <f t="shared" si="0"/>
        <v>0</v>
      </c>
      <c r="C98" s="14">
        <v>45762</v>
      </c>
      <c r="D98" s="7">
        <f t="shared" si="8"/>
        <v>23873.86977222393</v>
      </c>
      <c r="E98" s="7">
        <f t="shared" si="9"/>
        <v>6944.6622299758865</v>
      </c>
      <c r="F98" s="7">
        <f t="shared" si="15"/>
        <v>16929.207542248041</v>
      </c>
      <c r="G98" s="7">
        <f t="shared" si="10"/>
        <v>2301583.6389856683</v>
      </c>
      <c r="H98" s="4">
        <f>VLOOKUP(B98,'Расчёт страхования'!$D$5:$H$26,5,FALSE)</f>
        <v>0</v>
      </c>
      <c r="I98" s="7">
        <f t="shared" si="1"/>
        <v>0</v>
      </c>
      <c r="J98" s="7"/>
      <c r="K98" s="7"/>
      <c r="L98" s="7"/>
      <c r="M98" s="7"/>
      <c r="O98" s="7">
        <f t="shared" si="205"/>
        <v>23873.869772223927</v>
      </c>
      <c r="P98" s="7">
        <f t="shared" si="3"/>
        <v>4444616.3962970581</v>
      </c>
      <c r="S98" s="7">
        <f t="shared" si="4"/>
        <v>-1800000</v>
      </c>
      <c r="T98" s="7">
        <f t="shared" ref="T98:U98" si="233">-SUM(E$17:E98)</f>
        <v>-398416.36101433355</v>
      </c>
      <c r="U98" s="7">
        <f t="shared" si="233"/>
        <v>-1368250.0021302372</v>
      </c>
      <c r="V98" s="7">
        <f t="shared" ref="V98:W98" si="234">-SUM(I$17:I98)</f>
        <v>-157950.03315249935</v>
      </c>
      <c r="W98" s="7">
        <f t="shared" si="234"/>
        <v>-30000</v>
      </c>
      <c r="X98" s="7">
        <f t="shared" ref="X98:Z98" si="235">-SUM(L$17:L98)</f>
        <v>-150000</v>
      </c>
      <c r="Y98" s="7">
        <f t="shared" si="235"/>
        <v>-520000</v>
      </c>
      <c r="Z98" s="7">
        <f t="shared" si="235"/>
        <v>-20000</v>
      </c>
    </row>
    <row r="99" spans="1:26" ht="15.75" customHeight="1">
      <c r="A99">
        <v>75</v>
      </c>
      <c r="B99">
        <f t="shared" si="0"/>
        <v>0</v>
      </c>
      <c r="C99" s="14">
        <v>45792</v>
      </c>
      <c r="D99" s="7">
        <f t="shared" si="8"/>
        <v>23873.86977222393</v>
      </c>
      <c r="E99" s="7">
        <f t="shared" si="9"/>
        <v>6995.5897529957092</v>
      </c>
      <c r="F99" s="7">
        <f t="shared" si="15"/>
        <v>16878.280019228219</v>
      </c>
      <c r="G99" s="7">
        <f t="shared" si="10"/>
        <v>2294588.0492326724</v>
      </c>
      <c r="H99" s="4">
        <f>VLOOKUP(B99,'Расчёт страхования'!$D$5:$H$26,5,FALSE)</f>
        <v>0</v>
      </c>
      <c r="I99" s="7">
        <f t="shared" si="1"/>
        <v>0</v>
      </c>
      <c r="J99" s="7"/>
      <c r="K99" s="7"/>
      <c r="L99" s="7"/>
      <c r="M99" s="7"/>
      <c r="O99" s="7">
        <f t="shared" si="205"/>
        <v>23873.86977222393</v>
      </c>
      <c r="P99" s="7">
        <f t="shared" si="3"/>
        <v>4468490.2660692818</v>
      </c>
      <c r="S99" s="7">
        <f t="shared" si="4"/>
        <v>-1800000</v>
      </c>
      <c r="T99" s="7">
        <f t="shared" ref="T99:U99" si="236">-SUM(E$17:E99)</f>
        <v>-405411.95076732925</v>
      </c>
      <c r="U99" s="7">
        <f t="shared" si="236"/>
        <v>-1385128.2821494653</v>
      </c>
      <c r="V99" s="7">
        <f t="shared" ref="V99:W99" si="237">-SUM(I$17:I99)</f>
        <v>-157950.03315249935</v>
      </c>
      <c r="W99" s="7">
        <f t="shared" si="237"/>
        <v>-30000</v>
      </c>
      <c r="X99" s="7">
        <f t="shared" ref="X99:Z99" si="238">-SUM(L$17:L99)</f>
        <v>-150000</v>
      </c>
      <c r="Y99" s="7">
        <f t="shared" si="238"/>
        <v>-520000</v>
      </c>
      <c r="Z99" s="7">
        <f t="shared" si="238"/>
        <v>-20000</v>
      </c>
    </row>
    <row r="100" spans="1:26" ht="15.75" customHeight="1">
      <c r="A100">
        <v>76</v>
      </c>
      <c r="B100">
        <f t="shared" si="0"/>
        <v>0</v>
      </c>
      <c r="C100" s="14">
        <v>45823</v>
      </c>
      <c r="D100" s="7">
        <f t="shared" si="8"/>
        <v>23873.86977222393</v>
      </c>
      <c r="E100" s="7">
        <f t="shared" si="9"/>
        <v>7046.8907445176783</v>
      </c>
      <c r="F100" s="7">
        <f t="shared" si="15"/>
        <v>16826.979027706249</v>
      </c>
      <c r="G100" s="7">
        <f t="shared" si="10"/>
        <v>2287541.1584881549</v>
      </c>
      <c r="H100" s="4">
        <f>VLOOKUP(B100,'Расчёт страхования'!$D$5:$H$26,5,FALSE)</f>
        <v>0</v>
      </c>
      <c r="I100" s="7">
        <f t="shared" si="1"/>
        <v>0</v>
      </c>
      <c r="J100" s="7"/>
      <c r="K100" s="7"/>
      <c r="L100" s="7"/>
      <c r="M100" s="7"/>
      <c r="O100" s="7">
        <f t="shared" si="205"/>
        <v>23873.869772223927</v>
      </c>
      <c r="P100" s="7">
        <f t="shared" si="3"/>
        <v>4492364.1358415056</v>
      </c>
      <c r="S100" s="7">
        <f t="shared" si="4"/>
        <v>-1800000</v>
      </c>
      <c r="T100" s="7">
        <f t="shared" ref="T100:U100" si="239">-SUM(E$17:E100)</f>
        <v>-412458.84151184693</v>
      </c>
      <c r="U100" s="7">
        <f t="shared" si="239"/>
        <v>-1401955.2611771715</v>
      </c>
      <c r="V100" s="7">
        <f t="shared" ref="V100:W100" si="240">-SUM(I$17:I100)</f>
        <v>-157950.03315249935</v>
      </c>
      <c r="W100" s="7">
        <f t="shared" si="240"/>
        <v>-30000</v>
      </c>
      <c r="X100" s="7">
        <f t="shared" ref="X100:Z100" si="241">-SUM(L$17:L100)</f>
        <v>-150000</v>
      </c>
      <c r="Y100" s="7">
        <f t="shared" si="241"/>
        <v>-520000</v>
      </c>
      <c r="Z100" s="7">
        <f t="shared" si="241"/>
        <v>-20000</v>
      </c>
    </row>
    <row r="101" spans="1:26" ht="15.75" customHeight="1">
      <c r="A101">
        <v>77</v>
      </c>
      <c r="B101">
        <f t="shared" si="0"/>
        <v>0</v>
      </c>
      <c r="C101" s="14">
        <v>45853</v>
      </c>
      <c r="D101" s="7">
        <f t="shared" si="8"/>
        <v>23873.86977222393</v>
      </c>
      <c r="E101" s="7">
        <f t="shared" si="9"/>
        <v>7098.567943310808</v>
      </c>
      <c r="F101" s="7">
        <f t="shared" si="15"/>
        <v>16775.301828913121</v>
      </c>
      <c r="G101" s="7">
        <f t="shared" si="10"/>
        <v>2280442.590544844</v>
      </c>
      <c r="H101" s="4">
        <f>VLOOKUP(B101,'Расчёт страхования'!$D$5:$H$26,5,FALSE)</f>
        <v>0</v>
      </c>
      <c r="I101" s="7">
        <f t="shared" si="1"/>
        <v>0</v>
      </c>
      <c r="J101" s="7"/>
      <c r="K101" s="7"/>
      <c r="L101" s="7"/>
      <c r="M101" s="7"/>
      <c r="O101" s="7">
        <f t="shared" si="205"/>
        <v>23873.86977222393</v>
      </c>
      <c r="P101" s="7">
        <f t="shared" si="3"/>
        <v>4516238.0056137294</v>
      </c>
      <c r="S101" s="7">
        <f t="shared" si="4"/>
        <v>-1800000</v>
      </c>
      <c r="T101" s="7">
        <f t="shared" ref="T101:U101" si="242">-SUM(E$17:E101)</f>
        <v>-419557.40945515776</v>
      </c>
      <c r="U101" s="7">
        <f t="shared" si="242"/>
        <v>-1418730.5630060846</v>
      </c>
      <c r="V101" s="7">
        <f t="shared" ref="V101:W101" si="243">-SUM(I$17:I101)</f>
        <v>-157950.03315249935</v>
      </c>
      <c r="W101" s="7">
        <f t="shared" si="243"/>
        <v>-30000</v>
      </c>
      <c r="X101" s="7">
        <f t="shared" ref="X101:Z101" si="244">-SUM(L$17:L101)</f>
        <v>-150000</v>
      </c>
      <c r="Y101" s="7">
        <f t="shared" si="244"/>
        <v>-520000</v>
      </c>
      <c r="Z101" s="7">
        <f t="shared" si="244"/>
        <v>-20000</v>
      </c>
    </row>
    <row r="102" spans="1:26" ht="15.75" customHeight="1">
      <c r="A102">
        <v>78</v>
      </c>
      <c r="B102">
        <f t="shared" si="0"/>
        <v>0</v>
      </c>
      <c r="C102" s="14">
        <v>45884</v>
      </c>
      <c r="D102" s="7">
        <f t="shared" si="8"/>
        <v>23873.86977222393</v>
      </c>
      <c r="E102" s="7">
        <f t="shared" si="9"/>
        <v>7150.6241082284187</v>
      </c>
      <c r="F102" s="7">
        <f t="shared" si="15"/>
        <v>16723.245663995513</v>
      </c>
      <c r="G102" s="7">
        <f t="shared" si="10"/>
        <v>2273291.9664366157</v>
      </c>
      <c r="H102" s="4">
        <f>VLOOKUP(B102,'Расчёт страхования'!$D$5:$H$26,5,FALSE)</f>
        <v>0</v>
      </c>
      <c r="I102" s="7">
        <f t="shared" si="1"/>
        <v>0</v>
      </c>
      <c r="J102" s="7"/>
      <c r="K102" s="7"/>
      <c r="L102" s="7"/>
      <c r="M102" s="7"/>
      <c r="O102" s="7">
        <f t="shared" si="205"/>
        <v>23873.86977222393</v>
      </c>
      <c r="P102" s="7">
        <f t="shared" si="3"/>
        <v>4540111.8753859531</v>
      </c>
      <c r="S102" s="7">
        <f t="shared" si="4"/>
        <v>-1800000</v>
      </c>
      <c r="T102" s="7">
        <f t="shared" ref="T102:U102" si="245">-SUM(E$17:E102)</f>
        <v>-426708.03356338618</v>
      </c>
      <c r="U102" s="7">
        <f t="shared" si="245"/>
        <v>-1435453.8086700803</v>
      </c>
      <c r="V102" s="7">
        <f t="shared" ref="V102:W102" si="246">-SUM(I$17:I102)</f>
        <v>-157950.03315249935</v>
      </c>
      <c r="W102" s="7">
        <f t="shared" si="246"/>
        <v>-30000</v>
      </c>
      <c r="X102" s="7">
        <f t="shared" ref="X102:Z102" si="247">-SUM(L$17:L102)</f>
        <v>-150000</v>
      </c>
      <c r="Y102" s="7">
        <f t="shared" si="247"/>
        <v>-520000</v>
      </c>
      <c r="Z102" s="7">
        <f t="shared" si="247"/>
        <v>-20000</v>
      </c>
    </row>
    <row r="103" spans="1:26" ht="15.75" customHeight="1">
      <c r="A103">
        <v>79</v>
      </c>
      <c r="B103">
        <f t="shared" si="0"/>
        <v>0</v>
      </c>
      <c r="C103" s="14">
        <v>45915</v>
      </c>
      <c r="D103" s="7">
        <f t="shared" si="8"/>
        <v>23873.86977222393</v>
      </c>
      <c r="E103" s="7">
        <f t="shared" si="9"/>
        <v>7203.0620183554274</v>
      </c>
      <c r="F103" s="7">
        <f t="shared" si="15"/>
        <v>16670.807753868499</v>
      </c>
      <c r="G103" s="7">
        <f t="shared" si="10"/>
        <v>2266088.9044182603</v>
      </c>
      <c r="H103" s="4">
        <f>VLOOKUP(B103,'Расчёт страхования'!$D$5:$H$26,5,FALSE)</f>
        <v>0</v>
      </c>
      <c r="I103" s="7">
        <f t="shared" si="1"/>
        <v>0</v>
      </c>
      <c r="J103" s="7"/>
      <c r="K103" s="7"/>
      <c r="L103" s="7"/>
      <c r="M103" s="7"/>
      <c r="O103" s="7">
        <f t="shared" si="205"/>
        <v>23873.869772223927</v>
      </c>
      <c r="P103" s="7">
        <f t="shared" si="3"/>
        <v>4563985.7451581769</v>
      </c>
      <c r="S103" s="7">
        <f t="shared" si="4"/>
        <v>-1800000</v>
      </c>
      <c r="T103" s="7">
        <f t="shared" ref="T103:U103" si="248">-SUM(E$17:E103)</f>
        <v>-433911.0955817416</v>
      </c>
      <c r="U103" s="7">
        <f t="shared" si="248"/>
        <v>-1452124.6164239487</v>
      </c>
      <c r="V103" s="7">
        <f t="shared" ref="V103:W103" si="249">-SUM(I$17:I103)</f>
        <v>-157950.03315249935</v>
      </c>
      <c r="W103" s="7">
        <f t="shared" si="249"/>
        <v>-30000</v>
      </c>
      <c r="X103" s="7">
        <f t="shared" ref="X103:Z103" si="250">-SUM(L$17:L103)</f>
        <v>-150000</v>
      </c>
      <c r="Y103" s="7">
        <f t="shared" si="250"/>
        <v>-520000</v>
      </c>
      <c r="Z103" s="7">
        <f t="shared" si="250"/>
        <v>-20000</v>
      </c>
    </row>
    <row r="104" spans="1:26" ht="15.75" customHeight="1">
      <c r="A104">
        <v>80</v>
      </c>
      <c r="B104">
        <f t="shared" si="0"/>
        <v>0</v>
      </c>
      <c r="C104" s="14">
        <v>45945</v>
      </c>
      <c r="D104" s="7">
        <f t="shared" si="8"/>
        <v>23873.86977222393</v>
      </c>
      <c r="E104" s="7">
        <f t="shared" si="9"/>
        <v>7255.8844731567006</v>
      </c>
      <c r="F104" s="7">
        <f t="shared" si="15"/>
        <v>16617.98529906723</v>
      </c>
      <c r="G104" s="7">
        <f t="shared" si="10"/>
        <v>2258833.0199451037</v>
      </c>
      <c r="H104" s="4">
        <f>VLOOKUP(B104,'Расчёт страхования'!$D$5:$H$26,5,FALSE)</f>
        <v>0</v>
      </c>
      <c r="I104" s="7">
        <f t="shared" si="1"/>
        <v>0</v>
      </c>
      <c r="J104" s="7"/>
      <c r="K104" s="7"/>
      <c r="L104" s="7"/>
      <c r="M104" s="7"/>
      <c r="O104" s="7">
        <f t="shared" si="205"/>
        <v>23873.86977222393</v>
      </c>
      <c r="P104" s="7">
        <f t="shared" si="3"/>
        <v>4587859.6149304006</v>
      </c>
      <c r="S104" s="7">
        <f t="shared" si="4"/>
        <v>-1800000</v>
      </c>
      <c r="T104" s="7">
        <f t="shared" ref="T104:U104" si="251">-SUM(E$17:E104)</f>
        <v>-441166.9800548983</v>
      </c>
      <c r="U104" s="7">
        <f t="shared" si="251"/>
        <v>-1468742.601723016</v>
      </c>
      <c r="V104" s="7">
        <f t="shared" ref="V104:W104" si="252">-SUM(I$17:I104)</f>
        <v>-157950.03315249935</v>
      </c>
      <c r="W104" s="7">
        <f t="shared" si="252"/>
        <v>-30000</v>
      </c>
      <c r="X104" s="7">
        <f t="shared" ref="X104:Z104" si="253">-SUM(L$17:L104)</f>
        <v>-150000</v>
      </c>
      <c r="Y104" s="7">
        <f t="shared" si="253"/>
        <v>-520000</v>
      </c>
      <c r="Z104" s="7">
        <f t="shared" si="253"/>
        <v>-20000</v>
      </c>
    </row>
    <row r="105" spans="1:26" ht="15.75" customHeight="1">
      <c r="A105">
        <v>81</v>
      </c>
      <c r="B105">
        <f t="shared" si="0"/>
        <v>0</v>
      </c>
      <c r="C105" s="14">
        <v>45976</v>
      </c>
      <c r="D105" s="7">
        <f t="shared" si="8"/>
        <v>23873.86977222393</v>
      </c>
      <c r="E105" s="7">
        <f t="shared" si="9"/>
        <v>7309.094292626517</v>
      </c>
      <c r="F105" s="7">
        <f t="shared" si="15"/>
        <v>16564.775479597414</v>
      </c>
      <c r="G105" s="7">
        <f t="shared" si="10"/>
        <v>2251523.925652477</v>
      </c>
      <c r="H105" s="4">
        <f>VLOOKUP(B105,'Расчёт страхования'!$D$5:$H$26,5,FALSE)</f>
        <v>0</v>
      </c>
      <c r="I105" s="7">
        <f t="shared" si="1"/>
        <v>0</v>
      </c>
      <c r="J105" s="7"/>
      <c r="K105" s="7"/>
      <c r="L105" s="7"/>
      <c r="M105" s="7"/>
      <c r="O105" s="7">
        <f t="shared" si="205"/>
        <v>23873.86977222393</v>
      </c>
      <c r="P105" s="7">
        <f t="shared" si="3"/>
        <v>4611733.4847026244</v>
      </c>
      <c r="S105" s="7">
        <f t="shared" si="4"/>
        <v>-1800000</v>
      </c>
      <c r="T105" s="7">
        <f t="shared" ref="T105:U105" si="254">-SUM(E$17:E105)</f>
        <v>-448476.07434752485</v>
      </c>
      <c r="U105" s="7">
        <f t="shared" si="254"/>
        <v>-1485307.3772026135</v>
      </c>
      <c r="V105" s="7">
        <f t="shared" ref="V105:W105" si="255">-SUM(I$17:I105)</f>
        <v>-157950.03315249935</v>
      </c>
      <c r="W105" s="7">
        <f t="shared" si="255"/>
        <v>-30000</v>
      </c>
      <c r="X105" s="7">
        <f t="shared" ref="X105:Z105" si="256">-SUM(L$17:L105)</f>
        <v>-150000</v>
      </c>
      <c r="Y105" s="7">
        <f t="shared" si="256"/>
        <v>-520000</v>
      </c>
      <c r="Z105" s="7">
        <f t="shared" si="256"/>
        <v>-20000</v>
      </c>
    </row>
    <row r="106" spans="1:26" ht="15.75" customHeight="1">
      <c r="A106">
        <v>82</v>
      </c>
      <c r="B106">
        <f t="shared" si="0"/>
        <v>0</v>
      </c>
      <c r="C106" s="14">
        <v>46006</v>
      </c>
      <c r="D106" s="7">
        <f t="shared" si="8"/>
        <v>23873.86977222393</v>
      </c>
      <c r="E106" s="7">
        <f t="shared" si="9"/>
        <v>7362.6943174391108</v>
      </c>
      <c r="F106" s="7">
        <f t="shared" si="15"/>
        <v>16511.175454784821</v>
      </c>
      <c r="G106" s="7">
        <f t="shared" si="10"/>
        <v>2244161.2313350379</v>
      </c>
      <c r="H106" s="4">
        <f>VLOOKUP(B106,'Расчёт страхования'!$D$5:$H$26,5,FALSE)</f>
        <v>0</v>
      </c>
      <c r="I106" s="7">
        <f t="shared" si="1"/>
        <v>0</v>
      </c>
      <c r="J106" s="7"/>
      <c r="K106" s="7"/>
      <c r="L106" s="7"/>
      <c r="M106" s="7"/>
      <c r="O106" s="7">
        <f t="shared" si="205"/>
        <v>23873.86977222393</v>
      </c>
      <c r="P106" s="7">
        <f t="shared" si="3"/>
        <v>4635607.3544748481</v>
      </c>
      <c r="S106" s="7">
        <f t="shared" si="4"/>
        <v>-1800000</v>
      </c>
      <c r="T106" s="7">
        <f t="shared" ref="T106:U106" si="257">-SUM(E$17:E106)</f>
        <v>-455838.76866496395</v>
      </c>
      <c r="U106" s="7">
        <f t="shared" si="257"/>
        <v>-1501818.5526573984</v>
      </c>
      <c r="V106" s="7">
        <f t="shared" ref="V106:W106" si="258">-SUM(I$17:I106)</f>
        <v>-157950.03315249935</v>
      </c>
      <c r="W106" s="7">
        <f t="shared" si="258"/>
        <v>-30000</v>
      </c>
      <c r="X106" s="7">
        <f t="shared" ref="X106:Z106" si="259">-SUM(L$17:L106)</f>
        <v>-150000</v>
      </c>
      <c r="Y106" s="7">
        <f t="shared" si="259"/>
        <v>-520000</v>
      </c>
      <c r="Z106" s="7">
        <f t="shared" si="259"/>
        <v>-20000</v>
      </c>
    </row>
    <row r="107" spans="1:26" ht="15.75" customHeight="1">
      <c r="A107">
        <v>83</v>
      </c>
      <c r="B107">
        <f t="shared" si="0"/>
        <v>0</v>
      </c>
      <c r="C107" s="14">
        <v>46037</v>
      </c>
      <c r="D107" s="7">
        <f t="shared" si="8"/>
        <v>23873.86977222393</v>
      </c>
      <c r="E107" s="7">
        <f t="shared" si="9"/>
        <v>7416.6874091003319</v>
      </c>
      <c r="F107" s="7">
        <f t="shared" si="15"/>
        <v>16457.182363123597</v>
      </c>
      <c r="G107" s="7">
        <f t="shared" si="10"/>
        <v>2236744.5439259377</v>
      </c>
      <c r="H107" s="4">
        <f>VLOOKUP(B107,'Расчёт страхования'!$D$5:$H$26,5,FALSE)</f>
        <v>0</v>
      </c>
      <c r="I107" s="7">
        <f t="shared" si="1"/>
        <v>0</v>
      </c>
      <c r="J107" s="7"/>
      <c r="K107" s="7"/>
      <c r="L107" s="7"/>
      <c r="M107" s="7"/>
      <c r="O107" s="7">
        <f t="shared" si="205"/>
        <v>23873.86977222393</v>
      </c>
      <c r="P107" s="7">
        <f t="shared" si="3"/>
        <v>4659481.2242470719</v>
      </c>
      <c r="S107" s="7">
        <f t="shared" si="4"/>
        <v>-1800000</v>
      </c>
      <c r="T107" s="7">
        <f t="shared" ref="T107:U107" si="260">-SUM(E$17:E107)</f>
        <v>-463255.45607406431</v>
      </c>
      <c r="U107" s="7">
        <f t="shared" si="260"/>
        <v>-1518275.735020522</v>
      </c>
      <c r="V107" s="7">
        <f t="shared" ref="V107:W107" si="261">-SUM(I$17:I107)</f>
        <v>-157950.03315249935</v>
      </c>
      <c r="W107" s="7">
        <f t="shared" si="261"/>
        <v>-30000</v>
      </c>
      <c r="X107" s="7">
        <f t="shared" ref="X107:Z107" si="262">-SUM(L$17:L107)</f>
        <v>-150000</v>
      </c>
      <c r="Y107" s="7">
        <f t="shared" si="262"/>
        <v>-520000</v>
      </c>
      <c r="Z107" s="7">
        <f t="shared" si="262"/>
        <v>-20000</v>
      </c>
    </row>
    <row r="108" spans="1:26" ht="15.75" customHeight="1">
      <c r="A108">
        <v>84</v>
      </c>
      <c r="B108">
        <f t="shared" si="0"/>
        <v>8</v>
      </c>
      <c r="C108" s="14">
        <v>46068</v>
      </c>
      <c r="D108" s="7">
        <f t="shared" si="8"/>
        <v>23873.86977222393</v>
      </c>
      <c r="E108" s="7">
        <f t="shared" si="9"/>
        <v>7471.0764501004005</v>
      </c>
      <c r="F108" s="7">
        <f t="shared" si="15"/>
        <v>16402.793322123529</v>
      </c>
      <c r="G108" s="7">
        <f t="shared" si="10"/>
        <v>2229273.4674758376</v>
      </c>
      <c r="H108" s="4">
        <f>VLOOKUP(B108,'Расчёт страхования'!$D$5:$H$26,5,FALSE)</f>
        <v>7.4099999999999999E-3</v>
      </c>
      <c r="I108" s="7">
        <f t="shared" si="1"/>
        <v>18170.808033395555</v>
      </c>
      <c r="J108" s="7">
        <f>$P$16</f>
        <v>5000</v>
      </c>
      <c r="K108" s="7"/>
      <c r="L108" s="7"/>
      <c r="M108" s="7"/>
      <c r="O108" s="7">
        <f t="shared" si="205"/>
        <v>47044.677805619489</v>
      </c>
      <c r="P108" s="7">
        <f t="shared" si="3"/>
        <v>4706525.9020526912</v>
      </c>
      <c r="S108" s="7">
        <f t="shared" si="4"/>
        <v>-1800000</v>
      </c>
      <c r="T108" s="7">
        <f t="shared" ref="T108:U108" si="263">-SUM(E$17:E108)</f>
        <v>-470726.53252416471</v>
      </c>
      <c r="U108" s="7">
        <f t="shared" si="263"/>
        <v>-1534678.5283426456</v>
      </c>
      <c r="V108" s="7">
        <f t="shared" ref="V108:W108" si="264">-SUM(I$17:I108)</f>
        <v>-176120.84118589491</v>
      </c>
      <c r="W108" s="7">
        <f t="shared" si="264"/>
        <v>-35000</v>
      </c>
      <c r="X108" s="7">
        <f t="shared" ref="X108:Z108" si="265">-SUM(L$17:L108)</f>
        <v>-150000</v>
      </c>
      <c r="Y108" s="7">
        <f t="shared" si="265"/>
        <v>-520000</v>
      </c>
      <c r="Z108" s="7">
        <f t="shared" si="265"/>
        <v>-20000</v>
      </c>
    </row>
    <row r="109" spans="1:26" ht="15.75" customHeight="1">
      <c r="A109">
        <v>85</v>
      </c>
      <c r="B109">
        <f t="shared" si="0"/>
        <v>0</v>
      </c>
      <c r="C109" s="14">
        <v>46096</v>
      </c>
      <c r="D109" s="7">
        <f t="shared" si="8"/>
        <v>23873.86977222393</v>
      </c>
      <c r="E109" s="7">
        <f t="shared" si="9"/>
        <v>7525.8643440678043</v>
      </c>
      <c r="F109" s="7">
        <f t="shared" si="15"/>
        <v>16348.005428156128</v>
      </c>
      <c r="G109" s="7">
        <f t="shared" si="10"/>
        <v>2221747.6031317697</v>
      </c>
      <c r="H109" s="4">
        <f>VLOOKUP(B109,'Расчёт страхования'!$D$5:$H$26,5,FALSE)</f>
        <v>0</v>
      </c>
      <c r="I109" s="7">
        <f t="shared" si="1"/>
        <v>0</v>
      </c>
      <c r="J109" s="7"/>
      <c r="K109" s="7"/>
      <c r="L109" s="7"/>
      <c r="M109" s="7"/>
      <c r="O109" s="7">
        <f t="shared" si="205"/>
        <v>23873.86977222393</v>
      </c>
      <c r="P109" s="7">
        <f t="shared" si="3"/>
        <v>4730399.771824915</v>
      </c>
      <c r="S109" s="7">
        <f t="shared" si="4"/>
        <v>-1800000</v>
      </c>
      <c r="T109" s="7">
        <f t="shared" ref="T109:U109" si="266">-SUM(E$17:E109)</f>
        <v>-478252.39686823252</v>
      </c>
      <c r="U109" s="7">
        <f t="shared" si="266"/>
        <v>-1551026.5337708017</v>
      </c>
      <c r="V109" s="7">
        <f t="shared" ref="V109:W109" si="267">-SUM(I$17:I109)</f>
        <v>-176120.84118589491</v>
      </c>
      <c r="W109" s="7">
        <f t="shared" si="267"/>
        <v>-35000</v>
      </c>
      <c r="X109" s="7">
        <f t="shared" ref="X109:Z109" si="268">-SUM(L$17:L109)</f>
        <v>-150000</v>
      </c>
      <c r="Y109" s="7">
        <f t="shared" si="268"/>
        <v>-520000</v>
      </c>
      <c r="Z109" s="7">
        <f t="shared" si="268"/>
        <v>-20000</v>
      </c>
    </row>
    <row r="110" spans="1:26" ht="15.75" customHeight="1">
      <c r="A110">
        <v>86</v>
      </c>
      <c r="B110">
        <f t="shared" si="0"/>
        <v>0</v>
      </c>
      <c r="C110" s="14">
        <v>46127</v>
      </c>
      <c r="D110" s="7">
        <f t="shared" si="8"/>
        <v>23873.86977222393</v>
      </c>
      <c r="E110" s="7">
        <f t="shared" si="9"/>
        <v>7581.054015924301</v>
      </c>
      <c r="F110" s="7">
        <f t="shared" si="15"/>
        <v>16292.815756299628</v>
      </c>
      <c r="G110" s="7">
        <f t="shared" si="10"/>
        <v>2214166.5491158455</v>
      </c>
      <c r="H110" s="4">
        <f>VLOOKUP(B110,'Расчёт страхования'!$D$5:$H$26,5,FALSE)</f>
        <v>0</v>
      </c>
      <c r="I110" s="7">
        <f t="shared" si="1"/>
        <v>0</v>
      </c>
      <c r="J110" s="7"/>
      <c r="K110" s="7"/>
      <c r="L110" s="7"/>
      <c r="M110" s="7"/>
      <c r="O110" s="7">
        <f t="shared" si="205"/>
        <v>23873.86977222393</v>
      </c>
      <c r="P110" s="7">
        <f t="shared" si="3"/>
        <v>4754273.6415971387</v>
      </c>
      <c r="S110" s="7">
        <f t="shared" si="4"/>
        <v>-1800000</v>
      </c>
      <c r="T110" s="7">
        <f t="shared" ref="T110:U110" si="269">-SUM(E$17:E110)</f>
        <v>-485833.4508841568</v>
      </c>
      <c r="U110" s="7">
        <f t="shared" si="269"/>
        <v>-1567319.3495271013</v>
      </c>
      <c r="V110" s="7">
        <f t="shared" ref="V110:W110" si="270">-SUM(I$17:I110)</f>
        <v>-176120.84118589491</v>
      </c>
      <c r="W110" s="7">
        <f t="shared" si="270"/>
        <v>-35000</v>
      </c>
      <c r="X110" s="7">
        <f t="shared" ref="X110:Z110" si="271">-SUM(L$17:L110)</f>
        <v>-150000</v>
      </c>
      <c r="Y110" s="7">
        <f t="shared" si="271"/>
        <v>-520000</v>
      </c>
      <c r="Z110" s="7">
        <f t="shared" si="271"/>
        <v>-20000</v>
      </c>
    </row>
    <row r="111" spans="1:26" ht="15.75" customHeight="1">
      <c r="A111">
        <v>87</v>
      </c>
      <c r="B111">
        <f t="shared" si="0"/>
        <v>0</v>
      </c>
      <c r="C111" s="14">
        <v>46157</v>
      </c>
      <c r="D111" s="7">
        <f t="shared" si="8"/>
        <v>23873.86977222393</v>
      </c>
      <c r="E111" s="7">
        <f t="shared" si="9"/>
        <v>7636.6484120410778</v>
      </c>
      <c r="F111" s="7">
        <f t="shared" si="15"/>
        <v>16237.22136018285</v>
      </c>
      <c r="G111" s="7">
        <f t="shared" si="10"/>
        <v>2206529.9007038046</v>
      </c>
      <c r="H111" s="4">
        <f>VLOOKUP(B111,'Расчёт страхования'!$D$5:$H$26,5,FALSE)</f>
        <v>0</v>
      </c>
      <c r="I111" s="7">
        <f t="shared" si="1"/>
        <v>0</v>
      </c>
      <c r="J111" s="7"/>
      <c r="K111" s="7"/>
      <c r="L111" s="7"/>
      <c r="M111" s="7"/>
      <c r="O111" s="7">
        <f t="shared" si="205"/>
        <v>23873.869772223927</v>
      </c>
      <c r="P111" s="7">
        <f t="shared" si="3"/>
        <v>4778147.5113693625</v>
      </c>
      <c r="S111" s="7">
        <f t="shared" si="4"/>
        <v>-1800000</v>
      </c>
      <c r="T111" s="7">
        <f t="shared" ref="T111:U111" si="272">-SUM(E$17:E111)</f>
        <v>-493470.09929619788</v>
      </c>
      <c r="U111" s="7">
        <f t="shared" si="272"/>
        <v>-1583556.5708872841</v>
      </c>
      <c r="V111" s="7">
        <f t="shared" ref="V111:W111" si="273">-SUM(I$17:I111)</f>
        <v>-176120.84118589491</v>
      </c>
      <c r="W111" s="7">
        <f t="shared" si="273"/>
        <v>-35000</v>
      </c>
      <c r="X111" s="7">
        <f t="shared" ref="X111:Z111" si="274">-SUM(L$17:L111)</f>
        <v>-150000</v>
      </c>
      <c r="Y111" s="7">
        <f t="shared" si="274"/>
        <v>-520000</v>
      </c>
      <c r="Z111" s="7">
        <f t="shared" si="274"/>
        <v>-20000</v>
      </c>
    </row>
    <row r="112" spans="1:26" ht="15.75" customHeight="1">
      <c r="A112">
        <v>88</v>
      </c>
      <c r="B112">
        <f t="shared" si="0"/>
        <v>0</v>
      </c>
      <c r="C112" s="14">
        <v>46188</v>
      </c>
      <c r="D112" s="7">
        <f t="shared" si="8"/>
        <v>23873.86977222393</v>
      </c>
      <c r="E112" s="7">
        <f t="shared" si="9"/>
        <v>7692.6505003960456</v>
      </c>
      <c r="F112" s="7">
        <f t="shared" si="15"/>
        <v>16181.219271827882</v>
      </c>
      <c r="G112" s="7">
        <f t="shared" si="10"/>
        <v>2198837.2502034083</v>
      </c>
      <c r="H112" s="4">
        <f>VLOOKUP(B112,'Расчёт страхования'!$D$5:$H$26,5,FALSE)</f>
        <v>0</v>
      </c>
      <c r="I112" s="7">
        <f t="shared" si="1"/>
        <v>0</v>
      </c>
      <c r="J112" s="7"/>
      <c r="K112" s="7"/>
      <c r="L112" s="7"/>
      <c r="M112" s="7"/>
      <c r="O112" s="7">
        <f t="shared" si="205"/>
        <v>23873.869772223927</v>
      </c>
      <c r="P112" s="7">
        <f t="shared" si="3"/>
        <v>4802021.3811415862</v>
      </c>
      <c r="S112" s="7">
        <f t="shared" si="4"/>
        <v>-1800000</v>
      </c>
      <c r="T112" s="7">
        <f t="shared" ref="T112:U112" si="275">-SUM(E$17:E112)</f>
        <v>-501162.74979659391</v>
      </c>
      <c r="U112" s="7">
        <f t="shared" si="275"/>
        <v>-1599737.7901591121</v>
      </c>
      <c r="V112" s="7">
        <f t="shared" ref="V112:W112" si="276">-SUM(I$17:I112)</f>
        <v>-176120.84118589491</v>
      </c>
      <c r="W112" s="7">
        <f t="shared" si="276"/>
        <v>-35000</v>
      </c>
      <c r="X112" s="7">
        <f t="shared" ref="X112:Z112" si="277">-SUM(L$17:L112)</f>
        <v>-150000</v>
      </c>
      <c r="Y112" s="7">
        <f t="shared" si="277"/>
        <v>-520000</v>
      </c>
      <c r="Z112" s="7">
        <f t="shared" si="277"/>
        <v>-20000</v>
      </c>
    </row>
    <row r="113" spans="1:26" ht="15.75" customHeight="1">
      <c r="A113">
        <v>89</v>
      </c>
      <c r="B113">
        <f t="shared" si="0"/>
        <v>0</v>
      </c>
      <c r="C113" s="14">
        <v>46218</v>
      </c>
      <c r="D113" s="7">
        <f t="shared" si="8"/>
        <v>23873.86977222393</v>
      </c>
      <c r="E113" s="7">
        <f t="shared" si="9"/>
        <v>7749.0632707322848</v>
      </c>
      <c r="F113" s="7">
        <f t="shared" si="15"/>
        <v>16124.806501491646</v>
      </c>
      <c r="G113" s="7">
        <f t="shared" si="10"/>
        <v>2191088.186932676</v>
      </c>
      <c r="H113" s="4">
        <f>VLOOKUP(B113,'Расчёт страхования'!$D$5:$H$26,5,FALSE)</f>
        <v>0</v>
      </c>
      <c r="I113" s="7">
        <f t="shared" si="1"/>
        <v>0</v>
      </c>
      <c r="J113" s="7"/>
      <c r="K113" s="7"/>
      <c r="L113" s="7"/>
      <c r="M113" s="7"/>
      <c r="O113" s="7">
        <f t="shared" si="205"/>
        <v>23873.86977222393</v>
      </c>
      <c r="P113" s="7">
        <f t="shared" si="3"/>
        <v>4825895.25091381</v>
      </c>
      <c r="S113" s="7">
        <f t="shared" si="4"/>
        <v>-1800000</v>
      </c>
      <c r="T113" s="7">
        <f t="shared" ref="T113:U113" si="278">-SUM(E$17:E113)</f>
        <v>-508911.81306732621</v>
      </c>
      <c r="U113" s="7">
        <f t="shared" si="278"/>
        <v>-1615862.5966606038</v>
      </c>
      <c r="V113" s="7">
        <f t="shared" ref="V113:W113" si="279">-SUM(I$17:I113)</f>
        <v>-176120.84118589491</v>
      </c>
      <c r="W113" s="7">
        <f t="shared" si="279"/>
        <v>-35000</v>
      </c>
      <c r="X113" s="7">
        <f t="shared" ref="X113:Z113" si="280">-SUM(L$17:L113)</f>
        <v>-150000</v>
      </c>
      <c r="Y113" s="7">
        <f t="shared" si="280"/>
        <v>-520000</v>
      </c>
      <c r="Z113" s="7">
        <f t="shared" si="280"/>
        <v>-20000</v>
      </c>
    </row>
    <row r="114" spans="1:26" ht="15.75" customHeight="1">
      <c r="A114">
        <v>90</v>
      </c>
      <c r="B114">
        <f t="shared" si="0"/>
        <v>0</v>
      </c>
      <c r="C114" s="14">
        <v>46249</v>
      </c>
      <c r="D114" s="7">
        <f t="shared" si="8"/>
        <v>23873.86977222393</v>
      </c>
      <c r="E114" s="7">
        <f t="shared" si="9"/>
        <v>7805.8897347176544</v>
      </c>
      <c r="F114" s="7">
        <f t="shared" si="15"/>
        <v>16067.980037506277</v>
      </c>
      <c r="G114" s="7">
        <f t="shared" si="10"/>
        <v>2183282.2971979585</v>
      </c>
      <c r="H114" s="4">
        <f>VLOOKUP(B114,'Расчёт страхования'!$D$5:$H$26,5,FALSE)</f>
        <v>0</v>
      </c>
      <c r="I114" s="7">
        <f t="shared" si="1"/>
        <v>0</v>
      </c>
      <c r="J114" s="7"/>
      <c r="K114" s="7"/>
      <c r="L114" s="7"/>
      <c r="M114" s="7"/>
      <c r="O114" s="7">
        <f t="shared" si="205"/>
        <v>23873.86977222393</v>
      </c>
      <c r="P114" s="7">
        <f t="shared" si="3"/>
        <v>4849769.1206860337</v>
      </c>
      <c r="S114" s="7">
        <f t="shared" si="4"/>
        <v>-1800000</v>
      </c>
      <c r="T114" s="7">
        <f t="shared" ref="T114:U114" si="281">-SUM(E$17:E114)</f>
        <v>-516717.70280204387</v>
      </c>
      <c r="U114" s="7">
        <f t="shared" si="281"/>
        <v>-1631930.57669811</v>
      </c>
      <c r="V114" s="7">
        <f t="shared" ref="V114:W114" si="282">-SUM(I$17:I114)</f>
        <v>-176120.84118589491</v>
      </c>
      <c r="W114" s="7">
        <f t="shared" si="282"/>
        <v>-35000</v>
      </c>
      <c r="X114" s="7">
        <f t="shared" ref="X114:Z114" si="283">-SUM(L$17:L114)</f>
        <v>-150000</v>
      </c>
      <c r="Y114" s="7">
        <f t="shared" si="283"/>
        <v>-520000</v>
      </c>
      <c r="Z114" s="7">
        <f t="shared" si="283"/>
        <v>-20000</v>
      </c>
    </row>
    <row r="115" spans="1:26" ht="15.75" customHeight="1">
      <c r="A115">
        <v>91</v>
      </c>
      <c r="B115">
        <f t="shared" si="0"/>
        <v>0</v>
      </c>
      <c r="C115" s="14">
        <v>46280</v>
      </c>
      <c r="D115" s="7">
        <f t="shared" si="8"/>
        <v>23873.86977222393</v>
      </c>
      <c r="E115" s="7">
        <f t="shared" si="9"/>
        <v>7863.1329261055835</v>
      </c>
      <c r="F115" s="7">
        <f t="shared" si="15"/>
        <v>16010.736846118349</v>
      </c>
      <c r="G115" s="7">
        <f t="shared" si="10"/>
        <v>2175419.1642718529</v>
      </c>
      <c r="H115" s="4">
        <f>VLOOKUP(B115,'Расчёт страхования'!$D$5:$H$26,5,FALSE)</f>
        <v>0</v>
      </c>
      <c r="I115" s="7">
        <f t="shared" si="1"/>
        <v>0</v>
      </c>
      <c r="J115" s="7"/>
      <c r="K115" s="7"/>
      <c r="L115" s="7"/>
      <c r="M115" s="7"/>
      <c r="O115" s="7">
        <f t="shared" si="205"/>
        <v>23873.86977222393</v>
      </c>
      <c r="P115" s="7">
        <f t="shared" si="3"/>
        <v>4873642.9904582575</v>
      </c>
      <c r="S115" s="7">
        <f t="shared" si="4"/>
        <v>-1800000</v>
      </c>
      <c r="T115" s="7">
        <f t="shared" ref="T115:U115" si="284">-SUM(E$17:E115)</f>
        <v>-524580.83572814951</v>
      </c>
      <c r="U115" s="7">
        <f t="shared" si="284"/>
        <v>-1647941.3135442282</v>
      </c>
      <c r="V115" s="7">
        <f t="shared" ref="V115:W115" si="285">-SUM(I$17:I115)</f>
        <v>-176120.84118589491</v>
      </c>
      <c r="W115" s="7">
        <f t="shared" si="285"/>
        <v>-35000</v>
      </c>
      <c r="X115" s="7">
        <f t="shared" ref="X115:Z115" si="286">-SUM(L$17:L115)</f>
        <v>-150000</v>
      </c>
      <c r="Y115" s="7">
        <f t="shared" si="286"/>
        <v>-520000</v>
      </c>
      <c r="Z115" s="7">
        <f t="shared" si="286"/>
        <v>-20000</v>
      </c>
    </row>
    <row r="116" spans="1:26" ht="15.75" customHeight="1">
      <c r="A116">
        <v>92</v>
      </c>
      <c r="B116">
        <f t="shared" si="0"/>
        <v>0</v>
      </c>
      <c r="C116" s="14">
        <v>46310</v>
      </c>
      <c r="D116" s="7">
        <f t="shared" si="8"/>
        <v>23873.86977222393</v>
      </c>
      <c r="E116" s="7">
        <f t="shared" si="9"/>
        <v>7920.7959008970238</v>
      </c>
      <c r="F116" s="7">
        <f t="shared" si="15"/>
        <v>15953.073871326904</v>
      </c>
      <c r="G116" s="7">
        <f t="shared" si="10"/>
        <v>2167498.3683709558</v>
      </c>
      <c r="H116" s="4">
        <f>VLOOKUP(B116,'Расчёт страхования'!$D$5:$H$26,5,FALSE)</f>
        <v>0</v>
      </c>
      <c r="I116" s="7">
        <f t="shared" si="1"/>
        <v>0</v>
      </c>
      <c r="J116" s="7"/>
      <c r="K116" s="7"/>
      <c r="L116" s="7"/>
      <c r="M116" s="7"/>
      <c r="O116" s="7">
        <f t="shared" si="205"/>
        <v>23873.869772223927</v>
      </c>
      <c r="P116" s="7">
        <f t="shared" si="3"/>
        <v>4897516.8602304813</v>
      </c>
      <c r="S116" s="7">
        <f t="shared" si="4"/>
        <v>-1800000</v>
      </c>
      <c r="T116" s="7">
        <f t="shared" ref="T116:U116" si="287">-SUM(E$17:E116)</f>
        <v>-532501.63162904652</v>
      </c>
      <c r="U116" s="7">
        <f t="shared" si="287"/>
        <v>-1663894.3874155551</v>
      </c>
      <c r="V116" s="7">
        <f t="shared" ref="V116:W116" si="288">-SUM(I$17:I116)</f>
        <v>-176120.84118589491</v>
      </c>
      <c r="W116" s="7">
        <f t="shared" si="288"/>
        <v>-35000</v>
      </c>
      <c r="X116" s="7">
        <f t="shared" ref="X116:Z116" si="289">-SUM(L$17:L116)</f>
        <v>-150000</v>
      </c>
      <c r="Y116" s="7">
        <f t="shared" si="289"/>
        <v>-520000</v>
      </c>
      <c r="Z116" s="7">
        <f t="shared" si="289"/>
        <v>-20000</v>
      </c>
    </row>
    <row r="117" spans="1:26" ht="15.75" customHeight="1">
      <c r="A117">
        <v>93</v>
      </c>
      <c r="B117">
        <f t="shared" si="0"/>
        <v>0</v>
      </c>
      <c r="C117" s="14">
        <v>46341</v>
      </c>
      <c r="D117" s="7">
        <f t="shared" si="8"/>
        <v>23873.86977222393</v>
      </c>
      <c r="E117" s="7">
        <f t="shared" si="9"/>
        <v>7978.8817375036024</v>
      </c>
      <c r="F117" s="7">
        <f t="shared" si="15"/>
        <v>15894.988034720325</v>
      </c>
      <c r="G117" s="7">
        <f t="shared" si="10"/>
        <v>2159519.4866334521</v>
      </c>
      <c r="H117" s="4">
        <f>VLOOKUP(B117,'Расчёт страхования'!$D$5:$H$26,5,FALSE)</f>
        <v>0</v>
      </c>
      <c r="I117" s="7">
        <f t="shared" si="1"/>
        <v>0</v>
      </c>
      <c r="J117" s="7"/>
      <c r="K117" s="7"/>
      <c r="L117" s="7"/>
      <c r="M117" s="7"/>
      <c r="O117" s="7">
        <f t="shared" si="205"/>
        <v>23873.869772223927</v>
      </c>
      <c r="P117" s="7">
        <f t="shared" si="3"/>
        <v>4921390.730002705</v>
      </c>
      <c r="S117" s="7">
        <f t="shared" si="4"/>
        <v>-1800000</v>
      </c>
      <c r="T117" s="7">
        <f t="shared" ref="T117:U117" si="290">-SUM(E$17:E117)</f>
        <v>-540480.51336655009</v>
      </c>
      <c r="U117" s="7">
        <f t="shared" si="290"/>
        <v>-1679789.3754502754</v>
      </c>
      <c r="V117" s="7">
        <f t="shared" ref="V117:W117" si="291">-SUM(I$17:I117)</f>
        <v>-176120.84118589491</v>
      </c>
      <c r="W117" s="7">
        <f t="shared" si="291"/>
        <v>-35000</v>
      </c>
      <c r="X117" s="7">
        <f t="shared" ref="X117:Z117" si="292">-SUM(L$17:L117)</f>
        <v>-150000</v>
      </c>
      <c r="Y117" s="7">
        <f t="shared" si="292"/>
        <v>-520000</v>
      </c>
      <c r="Z117" s="7">
        <f t="shared" si="292"/>
        <v>-20000</v>
      </c>
    </row>
    <row r="118" spans="1:26" ht="15.75" customHeight="1">
      <c r="A118">
        <v>94</v>
      </c>
      <c r="B118">
        <f t="shared" si="0"/>
        <v>0</v>
      </c>
      <c r="C118" s="14">
        <v>46371</v>
      </c>
      <c r="D118" s="7">
        <f t="shared" si="8"/>
        <v>23873.86977222393</v>
      </c>
      <c r="E118" s="7">
        <f t="shared" si="9"/>
        <v>8037.3935369119636</v>
      </c>
      <c r="F118" s="7">
        <f t="shared" si="15"/>
        <v>15836.476235311964</v>
      </c>
      <c r="G118" s="7">
        <f t="shared" si="10"/>
        <v>2151482.0930965403</v>
      </c>
      <c r="H118" s="4">
        <f>VLOOKUP(B118,'Расчёт страхования'!$D$5:$H$26,5,FALSE)</f>
        <v>0</v>
      </c>
      <c r="I118" s="7">
        <f t="shared" si="1"/>
        <v>0</v>
      </c>
      <c r="J118" s="7"/>
      <c r="K118" s="7"/>
      <c r="L118" s="7"/>
      <c r="M118" s="7"/>
      <c r="O118" s="7">
        <f t="shared" si="205"/>
        <v>23873.869772223927</v>
      </c>
      <c r="P118" s="7">
        <f t="shared" si="3"/>
        <v>4945264.5997749288</v>
      </c>
      <c r="S118" s="7">
        <f t="shared" si="4"/>
        <v>-1800000</v>
      </c>
      <c r="T118" s="7">
        <f t="shared" ref="T118:U118" si="293">-SUM(E$17:E118)</f>
        <v>-548517.90690346202</v>
      </c>
      <c r="U118" s="7">
        <f t="shared" si="293"/>
        <v>-1695625.8516855873</v>
      </c>
      <c r="V118" s="7">
        <f t="shared" ref="V118:W118" si="294">-SUM(I$17:I118)</f>
        <v>-176120.84118589491</v>
      </c>
      <c r="W118" s="7">
        <f t="shared" si="294"/>
        <v>-35000</v>
      </c>
      <c r="X118" s="7">
        <f t="shared" ref="X118:Z118" si="295">-SUM(L$17:L118)</f>
        <v>-150000</v>
      </c>
      <c r="Y118" s="7">
        <f t="shared" si="295"/>
        <v>-520000</v>
      </c>
      <c r="Z118" s="7">
        <f t="shared" si="295"/>
        <v>-20000</v>
      </c>
    </row>
    <row r="119" spans="1:26" ht="15.75" customHeight="1">
      <c r="A119">
        <v>95</v>
      </c>
      <c r="B119">
        <f t="shared" si="0"/>
        <v>0</v>
      </c>
      <c r="C119" s="14">
        <v>46402</v>
      </c>
      <c r="D119" s="7">
        <f t="shared" si="8"/>
        <v>23873.86977222393</v>
      </c>
      <c r="E119" s="7">
        <f t="shared" si="9"/>
        <v>8096.3344228493161</v>
      </c>
      <c r="F119" s="7">
        <f t="shared" si="15"/>
        <v>15777.535349374612</v>
      </c>
      <c r="G119" s="7">
        <f t="shared" si="10"/>
        <v>2143385.7586736912</v>
      </c>
      <c r="H119" s="4">
        <f>VLOOKUP(B119,'Расчёт страхования'!$D$5:$H$26,5,FALSE)</f>
        <v>0</v>
      </c>
      <c r="I119" s="7">
        <f t="shared" si="1"/>
        <v>0</v>
      </c>
      <c r="J119" s="7"/>
      <c r="K119" s="7"/>
      <c r="L119" s="7"/>
      <c r="M119" s="7"/>
      <c r="O119" s="7">
        <f t="shared" si="205"/>
        <v>23873.869772223927</v>
      </c>
      <c r="P119" s="7">
        <f t="shared" si="3"/>
        <v>4969138.4695471525</v>
      </c>
      <c r="S119" s="7">
        <f t="shared" si="4"/>
        <v>-1800000</v>
      </c>
      <c r="T119" s="7">
        <f t="shared" ref="T119:U119" si="296">-SUM(E$17:E119)</f>
        <v>-556614.24132631137</v>
      </c>
      <c r="U119" s="7">
        <f t="shared" si="296"/>
        <v>-1711403.387034962</v>
      </c>
      <c r="V119" s="7">
        <f t="shared" ref="V119:W119" si="297">-SUM(I$17:I119)</f>
        <v>-176120.84118589491</v>
      </c>
      <c r="W119" s="7">
        <f t="shared" si="297"/>
        <v>-35000</v>
      </c>
      <c r="X119" s="7">
        <f t="shared" ref="X119:Z119" si="298">-SUM(L$17:L119)</f>
        <v>-150000</v>
      </c>
      <c r="Y119" s="7">
        <f t="shared" si="298"/>
        <v>-520000</v>
      </c>
      <c r="Z119" s="7">
        <f t="shared" si="298"/>
        <v>-20000</v>
      </c>
    </row>
    <row r="120" spans="1:26" ht="15.75" customHeight="1">
      <c r="A120">
        <v>96</v>
      </c>
      <c r="B120">
        <f t="shared" si="0"/>
        <v>9</v>
      </c>
      <c r="C120" s="14">
        <v>46433</v>
      </c>
      <c r="D120" s="7">
        <f t="shared" si="8"/>
        <v>23873.86977222393</v>
      </c>
      <c r="E120" s="7">
        <f t="shared" si="9"/>
        <v>8155.7075419502135</v>
      </c>
      <c r="F120" s="7">
        <f t="shared" si="15"/>
        <v>15718.162230273718</v>
      </c>
      <c r="G120" s="7">
        <f t="shared" si="10"/>
        <v>2135230.0511317411</v>
      </c>
      <c r="H120" s="4">
        <f>VLOOKUP(B120,'Расчёт страхования'!$D$5:$H$26,5,FALSE)</f>
        <v>7.5199999999999998E-3</v>
      </c>
      <c r="I120" s="7">
        <f t="shared" si="1"/>
        <v>17662.622982961762</v>
      </c>
      <c r="J120" s="7">
        <f>$P$16</f>
        <v>5000</v>
      </c>
      <c r="K120" s="7"/>
      <c r="L120" s="7"/>
      <c r="M120" s="7"/>
      <c r="O120" s="7">
        <f t="shared" si="205"/>
        <v>46536.492755185696</v>
      </c>
      <c r="P120" s="7">
        <f t="shared" si="3"/>
        <v>5015674.9623023383</v>
      </c>
      <c r="S120" s="7">
        <f t="shared" si="4"/>
        <v>-1800000</v>
      </c>
      <c r="T120" s="7">
        <f t="shared" ref="T120:U120" si="299">-SUM(E$17:E120)</f>
        <v>-564769.94886826153</v>
      </c>
      <c r="U120" s="7">
        <f t="shared" si="299"/>
        <v>-1727121.5492652357</v>
      </c>
      <c r="V120" s="7">
        <f t="shared" ref="V120:W120" si="300">-SUM(I$17:I120)</f>
        <v>-193783.46416885668</v>
      </c>
      <c r="W120" s="7">
        <f t="shared" si="300"/>
        <v>-40000</v>
      </c>
      <c r="X120" s="7">
        <f t="shared" ref="X120:Z120" si="301">-SUM(L$17:L120)</f>
        <v>-150000</v>
      </c>
      <c r="Y120" s="7">
        <f t="shared" si="301"/>
        <v>-520000</v>
      </c>
      <c r="Z120" s="7">
        <f t="shared" si="301"/>
        <v>-20000</v>
      </c>
    </row>
    <row r="121" spans="1:26" ht="15.75" customHeight="1">
      <c r="A121">
        <v>97</v>
      </c>
      <c r="B121">
        <f t="shared" si="0"/>
        <v>0</v>
      </c>
      <c r="C121" s="14">
        <v>46461</v>
      </c>
      <c r="D121" s="7">
        <f t="shared" si="8"/>
        <v>23873.86977222393</v>
      </c>
      <c r="E121" s="7">
        <f t="shared" si="9"/>
        <v>8215.5160639245114</v>
      </c>
      <c r="F121" s="7">
        <f t="shared" si="15"/>
        <v>15658.353708299417</v>
      </c>
      <c r="G121" s="7">
        <f t="shared" si="10"/>
        <v>2127014.5350678167</v>
      </c>
      <c r="H121" s="4">
        <f>VLOOKUP(B121,'Расчёт страхования'!$D$5:$H$26,5,FALSE)</f>
        <v>0</v>
      </c>
      <c r="I121" s="7">
        <f t="shared" si="1"/>
        <v>0</v>
      </c>
      <c r="J121" s="7"/>
      <c r="K121" s="7"/>
      <c r="L121" s="7"/>
      <c r="M121" s="7"/>
      <c r="O121" s="7">
        <f t="shared" si="205"/>
        <v>23873.86977222393</v>
      </c>
      <c r="P121" s="7">
        <f t="shared" si="3"/>
        <v>5039548.8320745621</v>
      </c>
      <c r="S121" s="7">
        <f t="shared" si="4"/>
        <v>-1800000</v>
      </c>
      <c r="T121" s="7">
        <f t="shared" ref="T121:U121" si="302">-SUM(E$17:E121)</f>
        <v>-572985.46493218606</v>
      </c>
      <c r="U121" s="7">
        <f t="shared" si="302"/>
        <v>-1742779.902973535</v>
      </c>
      <c r="V121" s="7">
        <f t="shared" ref="V121:W121" si="303">-SUM(I$17:I121)</f>
        <v>-193783.46416885668</v>
      </c>
      <c r="W121" s="7">
        <f t="shared" si="303"/>
        <v>-40000</v>
      </c>
      <c r="X121" s="7">
        <f t="shared" ref="X121:Z121" si="304">-SUM(L$17:L121)</f>
        <v>-150000</v>
      </c>
      <c r="Y121" s="7">
        <f t="shared" si="304"/>
        <v>-520000</v>
      </c>
      <c r="Z121" s="7">
        <f t="shared" si="304"/>
        <v>-20000</v>
      </c>
    </row>
    <row r="122" spans="1:26" ht="15.75" customHeight="1">
      <c r="A122">
        <v>98</v>
      </c>
      <c r="B122">
        <f t="shared" si="0"/>
        <v>0</v>
      </c>
      <c r="C122" s="14">
        <v>46492</v>
      </c>
      <c r="D122" s="7">
        <f t="shared" si="8"/>
        <v>23873.86977222393</v>
      </c>
      <c r="E122" s="7">
        <f t="shared" si="9"/>
        <v>8275.7631817266265</v>
      </c>
      <c r="F122" s="7">
        <f t="shared" si="15"/>
        <v>15598.106590497306</v>
      </c>
      <c r="G122" s="7">
        <f t="shared" si="10"/>
        <v>2118738.7718860903</v>
      </c>
      <c r="H122" s="4">
        <f>VLOOKUP(B122,'Расчёт страхования'!$D$5:$H$26,5,FALSE)</f>
        <v>0</v>
      </c>
      <c r="I122" s="7">
        <f t="shared" si="1"/>
        <v>0</v>
      </c>
      <c r="J122" s="7"/>
      <c r="K122" s="7"/>
      <c r="L122" s="7"/>
      <c r="M122" s="7"/>
      <c r="O122" s="7">
        <f t="shared" si="205"/>
        <v>23873.86977222393</v>
      </c>
      <c r="P122" s="7">
        <f t="shared" si="3"/>
        <v>5063422.7018467858</v>
      </c>
      <c r="S122" s="7">
        <f t="shared" si="4"/>
        <v>-1800000</v>
      </c>
      <c r="T122" s="7">
        <f t="shared" ref="T122:U122" si="305">-SUM(E$17:E122)</f>
        <v>-581261.22811391274</v>
      </c>
      <c r="U122" s="7">
        <f t="shared" si="305"/>
        <v>-1758378.0095640323</v>
      </c>
      <c r="V122" s="7">
        <f t="shared" ref="V122:W122" si="306">-SUM(I$17:I122)</f>
        <v>-193783.46416885668</v>
      </c>
      <c r="W122" s="7">
        <f t="shared" si="306"/>
        <v>-40000</v>
      </c>
      <c r="X122" s="7">
        <f t="shared" ref="X122:Z122" si="307">-SUM(L$17:L122)</f>
        <v>-150000</v>
      </c>
      <c r="Y122" s="7">
        <f t="shared" si="307"/>
        <v>-520000</v>
      </c>
      <c r="Z122" s="7">
        <f t="shared" si="307"/>
        <v>-20000</v>
      </c>
    </row>
    <row r="123" spans="1:26" ht="15.75" customHeight="1">
      <c r="A123">
        <v>99</v>
      </c>
      <c r="B123">
        <f t="shared" si="0"/>
        <v>0</v>
      </c>
      <c r="C123" s="14">
        <v>46522</v>
      </c>
      <c r="D123" s="7">
        <f t="shared" si="8"/>
        <v>23873.86977222393</v>
      </c>
      <c r="E123" s="7">
        <f t="shared" si="9"/>
        <v>8336.4521117259555</v>
      </c>
      <c r="F123" s="7">
        <f t="shared" si="15"/>
        <v>15537.417660497975</v>
      </c>
      <c r="G123" s="7">
        <f t="shared" si="10"/>
        <v>2110402.3197743641</v>
      </c>
      <c r="H123" s="4">
        <f>VLOOKUP(B123,'Расчёт страхования'!$D$5:$H$26,5,FALSE)</f>
        <v>0</v>
      </c>
      <c r="I123" s="7">
        <f t="shared" si="1"/>
        <v>0</v>
      </c>
      <c r="J123" s="7"/>
      <c r="K123" s="7"/>
      <c r="L123" s="7"/>
      <c r="M123" s="7"/>
      <c r="O123" s="7">
        <f t="shared" si="205"/>
        <v>23873.86977222393</v>
      </c>
      <c r="P123" s="7">
        <f t="shared" si="3"/>
        <v>5087296.5716190096</v>
      </c>
      <c r="S123" s="7">
        <f t="shared" si="4"/>
        <v>-1800000</v>
      </c>
      <c r="T123" s="7">
        <f t="shared" ref="T123:U123" si="308">-SUM(E$17:E123)</f>
        <v>-589597.68022563867</v>
      </c>
      <c r="U123" s="7">
        <f t="shared" si="308"/>
        <v>-1773915.4272245304</v>
      </c>
      <c r="V123" s="7">
        <f t="shared" ref="V123:W123" si="309">-SUM(I$17:I123)</f>
        <v>-193783.46416885668</v>
      </c>
      <c r="W123" s="7">
        <f t="shared" si="309"/>
        <v>-40000</v>
      </c>
      <c r="X123" s="7">
        <f t="shared" ref="X123:Z123" si="310">-SUM(L$17:L123)</f>
        <v>-150000</v>
      </c>
      <c r="Y123" s="7">
        <f t="shared" si="310"/>
        <v>-520000</v>
      </c>
      <c r="Z123" s="7">
        <f t="shared" si="310"/>
        <v>-20000</v>
      </c>
    </row>
    <row r="124" spans="1:26" ht="15.75" customHeight="1">
      <c r="A124">
        <v>100</v>
      </c>
      <c r="B124">
        <f t="shared" si="0"/>
        <v>0</v>
      </c>
      <c r="C124" s="14">
        <v>46553</v>
      </c>
      <c r="D124" s="7">
        <f t="shared" si="8"/>
        <v>23873.86977222393</v>
      </c>
      <c r="E124" s="7">
        <f t="shared" si="9"/>
        <v>8397.5860938786118</v>
      </c>
      <c r="F124" s="7">
        <f t="shared" si="15"/>
        <v>15476.28367834532</v>
      </c>
      <c r="G124" s="7">
        <f t="shared" si="10"/>
        <v>2102004.7336804853</v>
      </c>
      <c r="H124" s="4">
        <f>VLOOKUP(B124,'Расчёт страхования'!$D$5:$H$26,5,FALSE)</f>
        <v>0</v>
      </c>
      <c r="I124" s="7">
        <f t="shared" si="1"/>
        <v>0</v>
      </c>
      <c r="J124" s="7"/>
      <c r="K124" s="7"/>
      <c r="L124" s="7"/>
      <c r="M124" s="7"/>
      <c r="O124" s="7">
        <f t="shared" si="205"/>
        <v>23873.86977222393</v>
      </c>
      <c r="P124" s="7">
        <f t="shared" si="3"/>
        <v>5111170.4413912334</v>
      </c>
      <c r="S124" s="7">
        <f t="shared" si="4"/>
        <v>-1800000</v>
      </c>
      <c r="T124" s="7">
        <f t="shared" ref="T124:U124" si="311">-SUM(E$17:E124)</f>
        <v>-597995.26631951728</v>
      </c>
      <c r="U124" s="7">
        <f t="shared" si="311"/>
        <v>-1789391.7109028758</v>
      </c>
      <c r="V124" s="7">
        <f t="shared" ref="V124:W124" si="312">-SUM(I$17:I124)</f>
        <v>-193783.46416885668</v>
      </c>
      <c r="W124" s="7">
        <f t="shared" si="312"/>
        <v>-40000</v>
      </c>
      <c r="X124" s="7">
        <f t="shared" ref="X124:Z124" si="313">-SUM(L$17:L124)</f>
        <v>-150000</v>
      </c>
      <c r="Y124" s="7">
        <f t="shared" si="313"/>
        <v>-520000</v>
      </c>
      <c r="Z124" s="7">
        <f t="shared" si="313"/>
        <v>-20000</v>
      </c>
    </row>
    <row r="125" spans="1:26" ht="15.75" customHeight="1">
      <c r="A125">
        <v>101</v>
      </c>
      <c r="B125">
        <f t="shared" si="0"/>
        <v>0</v>
      </c>
      <c r="C125" s="14">
        <v>46583</v>
      </c>
      <c r="D125" s="7">
        <f t="shared" si="8"/>
        <v>23873.86977222393</v>
      </c>
      <c r="E125" s="7">
        <f t="shared" si="9"/>
        <v>8459.1683919003881</v>
      </c>
      <c r="F125" s="7">
        <f t="shared" si="15"/>
        <v>15414.701380323542</v>
      </c>
      <c r="G125" s="7">
        <f t="shared" si="10"/>
        <v>2093545.5652885849</v>
      </c>
      <c r="H125" s="4">
        <f>VLOOKUP(B125,'Расчёт страхования'!$D$5:$H$26,5,FALSE)</f>
        <v>0</v>
      </c>
      <c r="I125" s="7">
        <f t="shared" si="1"/>
        <v>0</v>
      </c>
      <c r="J125" s="7"/>
      <c r="K125" s="7"/>
      <c r="L125" s="7"/>
      <c r="M125" s="7"/>
      <c r="O125" s="7">
        <f t="shared" si="205"/>
        <v>23873.86977222393</v>
      </c>
      <c r="P125" s="7">
        <f t="shared" si="3"/>
        <v>5135044.3111634571</v>
      </c>
      <c r="S125" s="7">
        <f t="shared" si="4"/>
        <v>-1800000</v>
      </c>
      <c r="T125" s="7">
        <f t="shared" ref="T125:U125" si="314">-SUM(E$17:E125)</f>
        <v>-606454.43471141765</v>
      </c>
      <c r="U125" s="7">
        <f t="shared" si="314"/>
        <v>-1804806.4122831994</v>
      </c>
      <c r="V125" s="7">
        <f t="shared" ref="V125:W125" si="315">-SUM(I$17:I125)</f>
        <v>-193783.46416885668</v>
      </c>
      <c r="W125" s="7">
        <f t="shared" si="315"/>
        <v>-40000</v>
      </c>
      <c r="X125" s="7">
        <f t="shared" ref="X125:Z125" si="316">-SUM(L$17:L125)</f>
        <v>-150000</v>
      </c>
      <c r="Y125" s="7">
        <f t="shared" si="316"/>
        <v>-520000</v>
      </c>
      <c r="Z125" s="7">
        <f t="shared" si="316"/>
        <v>-20000</v>
      </c>
    </row>
    <row r="126" spans="1:26" ht="15.75" customHeight="1">
      <c r="A126">
        <v>102</v>
      </c>
      <c r="B126">
        <f t="shared" si="0"/>
        <v>0</v>
      </c>
      <c r="C126" s="14">
        <v>46614</v>
      </c>
      <c r="D126" s="7">
        <f t="shared" si="8"/>
        <v>23873.86977222393</v>
      </c>
      <c r="E126" s="7">
        <f t="shared" si="9"/>
        <v>8521.2022934409906</v>
      </c>
      <c r="F126" s="7">
        <f t="shared" si="15"/>
        <v>15352.667478782938</v>
      </c>
      <c r="G126" s="7">
        <f t="shared" si="10"/>
        <v>2085024.362995144</v>
      </c>
      <c r="H126" s="4">
        <f>VLOOKUP(B126,'Расчёт страхования'!$D$5:$H$26,5,FALSE)</f>
        <v>0</v>
      </c>
      <c r="I126" s="7">
        <f t="shared" si="1"/>
        <v>0</v>
      </c>
      <c r="J126" s="7"/>
      <c r="K126" s="7"/>
      <c r="L126" s="7"/>
      <c r="M126" s="7"/>
      <c r="O126" s="7">
        <f t="shared" si="205"/>
        <v>23873.86977222393</v>
      </c>
      <c r="P126" s="7">
        <f t="shared" si="3"/>
        <v>5158918.1809356809</v>
      </c>
      <c r="S126" s="7">
        <f t="shared" si="4"/>
        <v>-1800000</v>
      </c>
      <c r="T126" s="7">
        <f t="shared" ref="T126:U126" si="317">-SUM(E$17:E126)</f>
        <v>-614975.63700485858</v>
      </c>
      <c r="U126" s="7">
        <f t="shared" si="317"/>
        <v>-1820159.0797619822</v>
      </c>
      <c r="V126" s="7">
        <f t="shared" ref="V126:W126" si="318">-SUM(I$17:I126)</f>
        <v>-193783.46416885668</v>
      </c>
      <c r="W126" s="7">
        <f t="shared" si="318"/>
        <v>-40000</v>
      </c>
      <c r="X126" s="7">
        <f t="shared" ref="X126:Z126" si="319">-SUM(L$17:L126)</f>
        <v>-150000</v>
      </c>
      <c r="Y126" s="7">
        <f t="shared" si="319"/>
        <v>-520000</v>
      </c>
      <c r="Z126" s="7">
        <f t="shared" si="319"/>
        <v>-20000</v>
      </c>
    </row>
    <row r="127" spans="1:26" ht="15.75" customHeight="1">
      <c r="A127">
        <v>103</v>
      </c>
      <c r="B127">
        <f t="shared" si="0"/>
        <v>0</v>
      </c>
      <c r="C127" s="14">
        <v>46645</v>
      </c>
      <c r="D127" s="7">
        <f t="shared" si="8"/>
        <v>23873.86977222393</v>
      </c>
      <c r="E127" s="7">
        <f t="shared" si="9"/>
        <v>8583.6911102595604</v>
      </c>
      <c r="F127" s="7">
        <f t="shared" si="15"/>
        <v>15290.178661964368</v>
      </c>
      <c r="G127" s="7">
        <f t="shared" si="10"/>
        <v>2076440.6718848844</v>
      </c>
      <c r="H127" s="4">
        <f>VLOOKUP(B127,'Расчёт страхования'!$D$5:$H$26,5,FALSE)</f>
        <v>0</v>
      </c>
      <c r="I127" s="7">
        <f t="shared" si="1"/>
        <v>0</v>
      </c>
      <c r="J127" s="7"/>
      <c r="K127" s="7"/>
      <c r="L127" s="7"/>
      <c r="M127" s="7"/>
      <c r="O127" s="7">
        <f t="shared" si="205"/>
        <v>23873.86977222393</v>
      </c>
      <c r="P127" s="7">
        <f t="shared" si="3"/>
        <v>5182792.0507079046</v>
      </c>
      <c r="S127" s="7">
        <f t="shared" si="4"/>
        <v>-1800000</v>
      </c>
      <c r="T127" s="7">
        <f t="shared" ref="T127:U127" si="320">-SUM(E$17:E127)</f>
        <v>-623559.32811511809</v>
      </c>
      <c r="U127" s="7">
        <f t="shared" si="320"/>
        <v>-1835449.2584239466</v>
      </c>
      <c r="V127" s="7">
        <f t="shared" ref="V127:W127" si="321">-SUM(I$17:I127)</f>
        <v>-193783.46416885668</v>
      </c>
      <c r="W127" s="7">
        <f t="shared" si="321"/>
        <v>-40000</v>
      </c>
      <c r="X127" s="7">
        <f t="shared" ref="X127:Z127" si="322">-SUM(L$17:L127)</f>
        <v>-150000</v>
      </c>
      <c r="Y127" s="7">
        <f t="shared" si="322"/>
        <v>-520000</v>
      </c>
      <c r="Z127" s="7">
        <f t="shared" si="322"/>
        <v>-20000</v>
      </c>
    </row>
    <row r="128" spans="1:26" ht="15.75" customHeight="1">
      <c r="A128">
        <v>104</v>
      </c>
      <c r="B128">
        <f t="shared" si="0"/>
        <v>0</v>
      </c>
      <c r="C128" s="14">
        <v>46675</v>
      </c>
      <c r="D128" s="7">
        <f t="shared" si="8"/>
        <v>23873.86977222393</v>
      </c>
      <c r="E128" s="7">
        <f t="shared" si="9"/>
        <v>8646.6381784014629</v>
      </c>
      <c r="F128" s="7">
        <f t="shared" si="15"/>
        <v>15227.231593822467</v>
      </c>
      <c r="G128" s="7">
        <f t="shared" si="10"/>
        <v>2067794.033706483</v>
      </c>
      <c r="H128" s="4">
        <f>VLOOKUP(B128,'Расчёт страхования'!$D$5:$H$26,5,FALSE)</f>
        <v>0</v>
      </c>
      <c r="I128" s="7">
        <f t="shared" si="1"/>
        <v>0</v>
      </c>
      <c r="J128" s="7"/>
      <c r="K128" s="7"/>
      <c r="L128" s="7"/>
      <c r="M128" s="7"/>
      <c r="O128" s="7">
        <f t="shared" si="205"/>
        <v>23873.86977222393</v>
      </c>
      <c r="P128" s="7">
        <f t="shared" si="3"/>
        <v>5206665.9204801284</v>
      </c>
      <c r="S128" s="7">
        <f t="shared" si="4"/>
        <v>-1800000</v>
      </c>
      <c r="T128" s="7">
        <f t="shared" ref="T128:U128" si="323">-SUM(E$17:E128)</f>
        <v>-632205.9662935196</v>
      </c>
      <c r="U128" s="7">
        <f t="shared" si="323"/>
        <v>-1850676.4900177689</v>
      </c>
      <c r="V128" s="7">
        <f t="shared" ref="V128:W128" si="324">-SUM(I$17:I128)</f>
        <v>-193783.46416885668</v>
      </c>
      <c r="W128" s="7">
        <f t="shared" si="324"/>
        <v>-40000</v>
      </c>
      <c r="X128" s="7">
        <f t="shared" ref="X128:Z128" si="325">-SUM(L$17:L128)</f>
        <v>-150000</v>
      </c>
      <c r="Y128" s="7">
        <f t="shared" si="325"/>
        <v>-520000</v>
      </c>
      <c r="Z128" s="7">
        <f t="shared" si="325"/>
        <v>-20000</v>
      </c>
    </row>
    <row r="129" spans="1:26" ht="15.75" customHeight="1">
      <c r="A129">
        <v>105</v>
      </c>
      <c r="B129">
        <f t="shared" si="0"/>
        <v>0</v>
      </c>
      <c r="C129" s="14">
        <v>46706</v>
      </c>
      <c r="D129" s="7">
        <f t="shared" si="8"/>
        <v>23873.86977222393</v>
      </c>
      <c r="E129" s="7">
        <f t="shared" si="9"/>
        <v>8710.0468583764068</v>
      </c>
      <c r="F129" s="7">
        <f t="shared" si="15"/>
        <v>15163.822913847524</v>
      </c>
      <c r="G129" s="7">
        <f t="shared" si="10"/>
        <v>2059083.9868481066</v>
      </c>
      <c r="H129" s="4">
        <f>VLOOKUP(B129,'Расчёт страхования'!$D$5:$H$26,5,FALSE)</f>
        <v>0</v>
      </c>
      <c r="I129" s="7">
        <f t="shared" si="1"/>
        <v>0</v>
      </c>
      <c r="J129" s="7"/>
      <c r="K129" s="7"/>
      <c r="L129" s="7"/>
      <c r="M129" s="7"/>
      <c r="O129" s="7">
        <f t="shared" si="205"/>
        <v>23873.86977222393</v>
      </c>
      <c r="P129" s="7">
        <f t="shared" si="3"/>
        <v>5230539.7902523521</v>
      </c>
      <c r="S129" s="7">
        <f t="shared" si="4"/>
        <v>-1800000</v>
      </c>
      <c r="T129" s="7">
        <f t="shared" ref="T129:U129" si="326">-SUM(E$17:E129)</f>
        <v>-640916.01315189595</v>
      </c>
      <c r="U129" s="7">
        <f t="shared" si="326"/>
        <v>-1865840.3129316166</v>
      </c>
      <c r="V129" s="7">
        <f t="shared" ref="V129:W129" si="327">-SUM(I$17:I129)</f>
        <v>-193783.46416885668</v>
      </c>
      <c r="W129" s="7">
        <f t="shared" si="327"/>
        <v>-40000</v>
      </c>
      <c r="X129" s="7">
        <f t="shared" ref="X129:Z129" si="328">-SUM(L$17:L129)</f>
        <v>-150000</v>
      </c>
      <c r="Y129" s="7">
        <f t="shared" si="328"/>
        <v>-520000</v>
      </c>
      <c r="Z129" s="7">
        <f t="shared" si="328"/>
        <v>-20000</v>
      </c>
    </row>
    <row r="130" spans="1:26" ht="15.75" customHeight="1">
      <c r="A130">
        <v>106</v>
      </c>
      <c r="B130">
        <f t="shared" si="0"/>
        <v>0</v>
      </c>
      <c r="C130" s="14">
        <v>46736</v>
      </c>
      <c r="D130" s="7">
        <f t="shared" si="8"/>
        <v>23873.86977222393</v>
      </c>
      <c r="E130" s="7">
        <f t="shared" si="9"/>
        <v>8773.9205353378311</v>
      </c>
      <c r="F130" s="7">
        <f t="shared" si="15"/>
        <v>15099.949236886097</v>
      </c>
      <c r="G130" s="7">
        <f t="shared" si="10"/>
        <v>2050310.0663127687</v>
      </c>
      <c r="H130" s="4">
        <f>VLOOKUP(B130,'Расчёт страхования'!$D$5:$H$26,5,FALSE)</f>
        <v>0</v>
      </c>
      <c r="I130" s="7">
        <f t="shared" si="1"/>
        <v>0</v>
      </c>
      <c r="J130" s="7"/>
      <c r="K130" s="7"/>
      <c r="L130" s="7"/>
      <c r="M130" s="7"/>
      <c r="O130" s="7">
        <f t="shared" si="205"/>
        <v>23873.86977222393</v>
      </c>
      <c r="P130" s="7">
        <f t="shared" si="3"/>
        <v>5254413.6600245759</v>
      </c>
      <c r="S130" s="7">
        <f t="shared" si="4"/>
        <v>-1800000</v>
      </c>
      <c r="T130" s="7">
        <f t="shared" ref="T130:U130" si="329">-SUM(E$17:E130)</f>
        <v>-649689.93368723383</v>
      </c>
      <c r="U130" s="7">
        <f t="shared" si="329"/>
        <v>-1880940.2621685027</v>
      </c>
      <c r="V130" s="7">
        <f t="shared" ref="V130:W130" si="330">-SUM(I$17:I130)</f>
        <v>-193783.46416885668</v>
      </c>
      <c r="W130" s="7">
        <f t="shared" si="330"/>
        <v>-40000</v>
      </c>
      <c r="X130" s="7">
        <f t="shared" ref="X130:Z130" si="331">-SUM(L$17:L130)</f>
        <v>-150000</v>
      </c>
      <c r="Y130" s="7">
        <f t="shared" si="331"/>
        <v>-520000</v>
      </c>
      <c r="Z130" s="7">
        <f t="shared" si="331"/>
        <v>-20000</v>
      </c>
    </row>
    <row r="131" spans="1:26" ht="15.75" customHeight="1">
      <c r="A131">
        <v>107</v>
      </c>
      <c r="B131">
        <f t="shared" si="0"/>
        <v>0</v>
      </c>
      <c r="C131" s="14">
        <v>46767</v>
      </c>
      <c r="D131" s="7">
        <f t="shared" si="8"/>
        <v>23873.86977222393</v>
      </c>
      <c r="E131" s="7">
        <f t="shared" si="9"/>
        <v>8838.2626192636453</v>
      </c>
      <c r="F131" s="7">
        <f t="shared" si="15"/>
        <v>15035.607152960285</v>
      </c>
      <c r="G131" s="7">
        <f t="shared" si="10"/>
        <v>2041471.803693505</v>
      </c>
      <c r="H131" s="4">
        <f>VLOOKUP(B131,'Расчёт страхования'!$D$5:$H$26,5,FALSE)</f>
        <v>0</v>
      </c>
      <c r="I131" s="7">
        <f t="shared" si="1"/>
        <v>0</v>
      </c>
      <c r="J131" s="7"/>
      <c r="K131" s="7"/>
      <c r="L131" s="7"/>
      <c r="M131" s="7"/>
      <c r="O131" s="7">
        <f t="shared" si="205"/>
        <v>23873.86977222393</v>
      </c>
      <c r="P131" s="7">
        <f t="shared" si="3"/>
        <v>5278287.5297967996</v>
      </c>
      <c r="S131" s="7">
        <f t="shared" si="4"/>
        <v>-1800000</v>
      </c>
      <c r="T131" s="7">
        <f t="shared" ref="T131:U131" si="332">-SUM(E$17:E131)</f>
        <v>-658528.19630649744</v>
      </c>
      <c r="U131" s="7">
        <f t="shared" si="332"/>
        <v>-1895975.8693214629</v>
      </c>
      <c r="V131" s="7">
        <f t="shared" ref="V131:W131" si="333">-SUM(I$17:I131)</f>
        <v>-193783.46416885668</v>
      </c>
      <c r="W131" s="7">
        <f t="shared" si="333"/>
        <v>-40000</v>
      </c>
      <c r="X131" s="7">
        <f t="shared" ref="X131:Z131" si="334">-SUM(L$17:L131)</f>
        <v>-150000</v>
      </c>
      <c r="Y131" s="7">
        <f t="shared" si="334"/>
        <v>-520000</v>
      </c>
      <c r="Z131" s="7">
        <f t="shared" si="334"/>
        <v>-20000</v>
      </c>
    </row>
    <row r="132" spans="1:26" ht="15.75" customHeight="1">
      <c r="A132">
        <v>108</v>
      </c>
      <c r="B132">
        <f t="shared" si="0"/>
        <v>10</v>
      </c>
      <c r="C132" s="14">
        <v>46798</v>
      </c>
      <c r="D132" s="7">
        <f t="shared" si="8"/>
        <v>23873.86977222393</v>
      </c>
      <c r="E132" s="7">
        <f t="shared" si="9"/>
        <v>8903.0765451382431</v>
      </c>
      <c r="F132" s="7">
        <f t="shared" si="15"/>
        <v>14970.793227085685</v>
      </c>
      <c r="G132" s="7">
        <f t="shared" si="10"/>
        <v>2032568.7271483669</v>
      </c>
      <c r="H132" s="4">
        <f>VLOOKUP(B132,'Расчёт страхования'!$D$5:$H$26,5,FALSE)</f>
        <v>7.6699999999999997E-3</v>
      </c>
      <c r="I132" s="7">
        <f t="shared" si="1"/>
        <v>17148.782350950773</v>
      </c>
      <c r="J132" s="7">
        <f>$P$16</f>
        <v>5000</v>
      </c>
      <c r="K132" s="7"/>
      <c r="L132" s="7"/>
      <c r="M132" s="7"/>
      <c r="O132" s="7">
        <f t="shared" si="205"/>
        <v>46022.652123174703</v>
      </c>
      <c r="P132" s="7">
        <f t="shared" si="3"/>
        <v>5324310.1819199743</v>
      </c>
      <c r="S132" s="7">
        <f t="shared" si="4"/>
        <v>-1800000</v>
      </c>
      <c r="T132" s="7">
        <f t="shared" ref="T132:U132" si="335">-SUM(E$17:E132)</f>
        <v>-667431.2728516357</v>
      </c>
      <c r="U132" s="7">
        <f t="shared" si="335"/>
        <v>-1910946.6625485485</v>
      </c>
      <c r="V132" s="7">
        <f t="shared" ref="V132:W132" si="336">-SUM(I$17:I132)</f>
        <v>-210932.24651980744</v>
      </c>
      <c r="W132" s="7">
        <f t="shared" si="336"/>
        <v>-45000</v>
      </c>
      <c r="X132" s="7">
        <f t="shared" ref="X132:Z132" si="337">-SUM(L$17:L132)</f>
        <v>-150000</v>
      </c>
      <c r="Y132" s="7">
        <f t="shared" si="337"/>
        <v>-520000</v>
      </c>
      <c r="Z132" s="7">
        <f t="shared" si="337"/>
        <v>-20000</v>
      </c>
    </row>
    <row r="133" spans="1:26" ht="15.75" customHeight="1">
      <c r="A133">
        <v>109</v>
      </c>
      <c r="B133">
        <f t="shared" si="0"/>
        <v>0</v>
      </c>
      <c r="C133" s="14">
        <v>46827</v>
      </c>
      <c r="D133" s="7">
        <f t="shared" si="8"/>
        <v>23873.86977222393</v>
      </c>
      <c r="E133" s="7">
        <f t="shared" si="9"/>
        <v>8968.3657731359253</v>
      </c>
      <c r="F133" s="7">
        <f t="shared" si="15"/>
        <v>14905.503999088007</v>
      </c>
      <c r="G133" s="7">
        <f t="shared" si="10"/>
        <v>2023600.3613752308</v>
      </c>
      <c r="H133" s="4">
        <f>VLOOKUP(B133,'Расчёт страхования'!$D$5:$H$26,5,FALSE)</f>
        <v>0</v>
      </c>
      <c r="I133" s="7">
        <f t="shared" si="1"/>
        <v>0</v>
      </c>
      <c r="J133" s="7"/>
      <c r="K133" s="7"/>
      <c r="L133" s="7"/>
      <c r="M133" s="7"/>
      <c r="O133" s="7">
        <f t="shared" si="205"/>
        <v>23873.86977222393</v>
      </c>
      <c r="P133" s="7">
        <f t="shared" si="3"/>
        <v>5348184.051692198</v>
      </c>
      <c r="S133" s="7">
        <f t="shared" si="4"/>
        <v>-1800000</v>
      </c>
      <c r="T133" s="7">
        <f t="shared" ref="T133:U133" si="338">-SUM(E$17:E133)</f>
        <v>-676399.63862477161</v>
      </c>
      <c r="U133" s="7">
        <f t="shared" si="338"/>
        <v>-1925852.1665476365</v>
      </c>
      <c r="V133" s="7">
        <f t="shared" ref="V133:W133" si="339">-SUM(I$17:I133)</f>
        <v>-210932.24651980744</v>
      </c>
      <c r="W133" s="7">
        <f t="shared" si="339"/>
        <v>-45000</v>
      </c>
      <c r="X133" s="7">
        <f t="shared" ref="X133:Z133" si="340">-SUM(L$17:L133)</f>
        <v>-150000</v>
      </c>
      <c r="Y133" s="7">
        <f t="shared" si="340"/>
        <v>-520000</v>
      </c>
      <c r="Z133" s="7">
        <f t="shared" si="340"/>
        <v>-20000</v>
      </c>
    </row>
    <row r="134" spans="1:26" ht="15.75" customHeight="1">
      <c r="A134">
        <v>110</v>
      </c>
      <c r="B134">
        <f t="shared" si="0"/>
        <v>0</v>
      </c>
      <c r="C134" s="14">
        <v>46858</v>
      </c>
      <c r="D134" s="7">
        <f t="shared" si="8"/>
        <v>23873.86977222393</v>
      </c>
      <c r="E134" s="7">
        <f t="shared" si="9"/>
        <v>9034.1337888055878</v>
      </c>
      <c r="F134" s="7">
        <f t="shared" si="15"/>
        <v>14839.735983418343</v>
      </c>
      <c r="G134" s="7">
        <f t="shared" si="10"/>
        <v>2014566.2275864251</v>
      </c>
      <c r="H134" s="4">
        <f>VLOOKUP(B134,'Расчёт страхования'!$D$5:$H$26,5,FALSE)</f>
        <v>0</v>
      </c>
      <c r="I134" s="7">
        <f t="shared" si="1"/>
        <v>0</v>
      </c>
      <c r="J134" s="7"/>
      <c r="K134" s="7"/>
      <c r="L134" s="7"/>
      <c r="M134" s="7"/>
      <c r="O134" s="7">
        <f t="shared" si="205"/>
        <v>23873.86977222393</v>
      </c>
      <c r="P134" s="7">
        <f t="shared" si="3"/>
        <v>5372057.9214644218</v>
      </c>
      <c r="S134" s="7">
        <f t="shared" si="4"/>
        <v>-1800000</v>
      </c>
      <c r="T134" s="7">
        <f t="shared" ref="T134:U134" si="341">-SUM(E$17:E134)</f>
        <v>-685433.77241357719</v>
      </c>
      <c r="U134" s="7">
        <f t="shared" si="341"/>
        <v>-1940691.9025310548</v>
      </c>
      <c r="V134" s="7">
        <f t="shared" ref="V134:W134" si="342">-SUM(I$17:I134)</f>
        <v>-210932.24651980744</v>
      </c>
      <c r="W134" s="7">
        <f t="shared" si="342"/>
        <v>-45000</v>
      </c>
      <c r="X134" s="7">
        <f t="shared" ref="X134:Z134" si="343">-SUM(L$17:L134)</f>
        <v>-150000</v>
      </c>
      <c r="Y134" s="7">
        <f t="shared" si="343"/>
        <v>-520000</v>
      </c>
      <c r="Z134" s="7">
        <f t="shared" si="343"/>
        <v>-20000</v>
      </c>
    </row>
    <row r="135" spans="1:26" ht="15.75" customHeight="1">
      <c r="A135">
        <v>111</v>
      </c>
      <c r="B135">
        <f t="shared" si="0"/>
        <v>0</v>
      </c>
      <c r="C135" s="14">
        <v>46888</v>
      </c>
      <c r="D135" s="7">
        <f t="shared" si="8"/>
        <v>23873.86977222393</v>
      </c>
      <c r="E135" s="7">
        <f t="shared" si="9"/>
        <v>9100.3841032568289</v>
      </c>
      <c r="F135" s="7">
        <f t="shared" si="15"/>
        <v>14773.485668967101</v>
      </c>
      <c r="G135" s="7">
        <f t="shared" si="10"/>
        <v>2005465.8434831684</v>
      </c>
      <c r="H135" s="4">
        <f>VLOOKUP(B135,'Расчёт страхования'!$D$5:$H$26,5,FALSE)</f>
        <v>0</v>
      </c>
      <c r="I135" s="7">
        <f t="shared" si="1"/>
        <v>0</v>
      </c>
      <c r="J135" s="7"/>
      <c r="K135" s="7"/>
      <c r="L135" s="7"/>
      <c r="M135" s="7"/>
      <c r="O135" s="7">
        <f t="shared" si="205"/>
        <v>23873.86977222393</v>
      </c>
      <c r="P135" s="7">
        <f t="shared" si="3"/>
        <v>5395931.7912366455</v>
      </c>
      <c r="S135" s="7">
        <f t="shared" si="4"/>
        <v>-1800000</v>
      </c>
      <c r="T135" s="7">
        <f t="shared" ref="T135:U135" si="344">-SUM(E$17:E135)</f>
        <v>-694534.15651683405</v>
      </c>
      <c r="U135" s="7">
        <f t="shared" si="344"/>
        <v>-1955465.3882000218</v>
      </c>
      <c r="V135" s="7">
        <f t="shared" ref="V135:W135" si="345">-SUM(I$17:I135)</f>
        <v>-210932.24651980744</v>
      </c>
      <c r="W135" s="7">
        <f t="shared" si="345"/>
        <v>-45000</v>
      </c>
      <c r="X135" s="7">
        <f t="shared" ref="X135:Z135" si="346">-SUM(L$17:L135)</f>
        <v>-150000</v>
      </c>
      <c r="Y135" s="7">
        <f t="shared" si="346"/>
        <v>-520000</v>
      </c>
      <c r="Z135" s="7">
        <f t="shared" si="346"/>
        <v>-20000</v>
      </c>
    </row>
    <row r="136" spans="1:26" ht="15.75" customHeight="1">
      <c r="A136">
        <v>112</v>
      </c>
      <c r="B136">
        <f t="shared" si="0"/>
        <v>0</v>
      </c>
      <c r="C136" s="14">
        <v>46919</v>
      </c>
      <c r="D136" s="7">
        <f t="shared" si="8"/>
        <v>23873.86977222393</v>
      </c>
      <c r="E136" s="7">
        <f t="shared" si="9"/>
        <v>9167.1202533473788</v>
      </c>
      <c r="F136" s="7">
        <f t="shared" si="15"/>
        <v>14706.749518876552</v>
      </c>
      <c r="G136" s="7">
        <f t="shared" si="10"/>
        <v>1996298.7232298211</v>
      </c>
      <c r="H136" s="4">
        <f>VLOOKUP(B136,'Расчёт страхования'!$D$5:$H$26,5,FALSE)</f>
        <v>0</v>
      </c>
      <c r="I136" s="7">
        <f t="shared" si="1"/>
        <v>0</v>
      </c>
      <c r="J136" s="7"/>
      <c r="K136" s="7"/>
      <c r="L136" s="7"/>
      <c r="M136" s="7"/>
      <c r="O136" s="7">
        <f t="shared" si="205"/>
        <v>23873.86977222393</v>
      </c>
      <c r="P136" s="7">
        <f t="shared" si="3"/>
        <v>5419805.6610088693</v>
      </c>
      <c r="S136" s="7">
        <f t="shared" si="4"/>
        <v>-1800000</v>
      </c>
      <c r="T136" s="7">
        <f t="shared" ref="T136:U136" si="347">-SUM(E$17:E136)</f>
        <v>-703701.27677018137</v>
      </c>
      <c r="U136" s="7">
        <f t="shared" si="347"/>
        <v>-1970172.1377188985</v>
      </c>
      <c r="V136" s="7">
        <f t="shared" ref="V136:W136" si="348">-SUM(I$17:I136)</f>
        <v>-210932.24651980744</v>
      </c>
      <c r="W136" s="7">
        <f t="shared" si="348"/>
        <v>-45000</v>
      </c>
      <c r="X136" s="7">
        <f t="shared" ref="X136:Z136" si="349">-SUM(L$17:L136)</f>
        <v>-150000</v>
      </c>
      <c r="Y136" s="7">
        <f t="shared" si="349"/>
        <v>-520000</v>
      </c>
      <c r="Z136" s="7">
        <f t="shared" si="349"/>
        <v>-20000</v>
      </c>
    </row>
    <row r="137" spans="1:26" ht="15.75" customHeight="1">
      <c r="A137">
        <v>113</v>
      </c>
      <c r="B137">
        <f t="shared" si="0"/>
        <v>0</v>
      </c>
      <c r="C137" s="14">
        <v>46949</v>
      </c>
      <c r="D137" s="7">
        <f t="shared" si="8"/>
        <v>23873.86977222393</v>
      </c>
      <c r="E137" s="7">
        <f t="shared" si="9"/>
        <v>9234.3458018719266</v>
      </c>
      <c r="F137" s="7">
        <f t="shared" si="15"/>
        <v>14639.523970352004</v>
      </c>
      <c r="G137" s="7">
        <f t="shared" si="10"/>
        <v>1987064.3774279491</v>
      </c>
      <c r="H137" s="4">
        <f>VLOOKUP(B137,'Расчёт страхования'!$D$5:$H$26,5,FALSE)</f>
        <v>0</v>
      </c>
      <c r="I137" s="7">
        <f t="shared" si="1"/>
        <v>0</v>
      </c>
      <c r="J137" s="7"/>
      <c r="K137" s="7"/>
      <c r="L137" s="7"/>
      <c r="M137" s="7"/>
      <c r="O137" s="7">
        <f t="shared" si="205"/>
        <v>23873.86977222393</v>
      </c>
      <c r="P137" s="7">
        <f t="shared" si="3"/>
        <v>5443679.5307810931</v>
      </c>
      <c r="S137" s="7">
        <f t="shared" si="4"/>
        <v>-1800000</v>
      </c>
      <c r="T137" s="7">
        <f t="shared" ref="T137:U137" si="350">-SUM(E$17:E137)</f>
        <v>-712935.62257205334</v>
      </c>
      <c r="U137" s="7">
        <f t="shared" si="350"/>
        <v>-1984811.6616892505</v>
      </c>
      <c r="V137" s="7">
        <f t="shared" ref="V137:W137" si="351">-SUM(I$17:I137)</f>
        <v>-210932.24651980744</v>
      </c>
      <c r="W137" s="7">
        <f t="shared" si="351"/>
        <v>-45000</v>
      </c>
      <c r="X137" s="7">
        <f t="shared" ref="X137:Z137" si="352">-SUM(L$17:L137)</f>
        <v>-150000</v>
      </c>
      <c r="Y137" s="7">
        <f t="shared" si="352"/>
        <v>-520000</v>
      </c>
      <c r="Z137" s="7">
        <f t="shared" si="352"/>
        <v>-20000</v>
      </c>
    </row>
    <row r="138" spans="1:26" ht="15.75" customHeight="1">
      <c r="A138">
        <v>114</v>
      </c>
      <c r="B138">
        <f t="shared" si="0"/>
        <v>0</v>
      </c>
      <c r="C138" s="14">
        <v>46980</v>
      </c>
      <c r="D138" s="7">
        <f t="shared" si="8"/>
        <v>23873.86977222393</v>
      </c>
      <c r="E138" s="7">
        <f t="shared" si="9"/>
        <v>9302.0643377523211</v>
      </c>
      <c r="F138" s="7">
        <f t="shared" si="15"/>
        <v>14571.805434471609</v>
      </c>
      <c r="G138" s="7">
        <f t="shared" si="10"/>
        <v>1977762.3130901968</v>
      </c>
      <c r="H138" s="4">
        <f>VLOOKUP(B138,'Расчёт страхования'!$D$5:$H$26,5,FALSE)</f>
        <v>0</v>
      </c>
      <c r="I138" s="7">
        <f t="shared" si="1"/>
        <v>0</v>
      </c>
      <c r="J138" s="7"/>
      <c r="K138" s="7"/>
      <c r="L138" s="7"/>
      <c r="M138" s="7"/>
      <c r="O138" s="7">
        <f t="shared" si="205"/>
        <v>23873.86977222393</v>
      </c>
      <c r="P138" s="7">
        <f t="shared" si="3"/>
        <v>5467553.4005533168</v>
      </c>
      <c r="S138" s="7">
        <f t="shared" si="4"/>
        <v>-1800000</v>
      </c>
      <c r="T138" s="7">
        <f t="shared" ref="T138:U138" si="353">-SUM(E$17:E138)</f>
        <v>-722237.68690980563</v>
      </c>
      <c r="U138" s="7">
        <f t="shared" si="353"/>
        <v>-1999383.4671237222</v>
      </c>
      <c r="V138" s="7">
        <f t="shared" ref="V138:W138" si="354">-SUM(I$17:I138)</f>
        <v>-210932.24651980744</v>
      </c>
      <c r="W138" s="7">
        <f t="shared" si="354"/>
        <v>-45000</v>
      </c>
      <c r="X138" s="7">
        <f t="shared" ref="X138:Z138" si="355">-SUM(L$17:L138)</f>
        <v>-150000</v>
      </c>
      <c r="Y138" s="7">
        <f t="shared" si="355"/>
        <v>-520000</v>
      </c>
      <c r="Z138" s="7">
        <f t="shared" si="355"/>
        <v>-20000</v>
      </c>
    </row>
    <row r="139" spans="1:26" ht="15.75" customHeight="1">
      <c r="A139">
        <v>115</v>
      </c>
      <c r="B139">
        <f t="shared" si="0"/>
        <v>0</v>
      </c>
      <c r="C139" s="14">
        <v>47011</v>
      </c>
      <c r="D139" s="7">
        <f t="shared" si="8"/>
        <v>23873.86977222393</v>
      </c>
      <c r="E139" s="7">
        <f t="shared" si="9"/>
        <v>9370.2794762291705</v>
      </c>
      <c r="F139" s="7">
        <f t="shared" si="15"/>
        <v>14503.59029599476</v>
      </c>
      <c r="G139" s="7">
        <f t="shared" si="10"/>
        <v>1968392.0336139677</v>
      </c>
      <c r="H139" s="4">
        <f>VLOOKUP(B139,'Расчёт страхования'!$D$5:$H$26,5,FALSE)</f>
        <v>0</v>
      </c>
      <c r="I139" s="7">
        <f t="shared" si="1"/>
        <v>0</v>
      </c>
      <c r="J139" s="7"/>
      <c r="K139" s="7"/>
      <c r="L139" s="7"/>
      <c r="M139" s="7"/>
      <c r="O139" s="7">
        <f t="shared" si="205"/>
        <v>23873.86977222393</v>
      </c>
      <c r="P139" s="7">
        <f t="shared" si="3"/>
        <v>5491427.2703255406</v>
      </c>
      <c r="S139" s="7">
        <f t="shared" si="4"/>
        <v>-1800000</v>
      </c>
      <c r="T139" s="7">
        <f t="shared" ref="T139:U139" si="356">-SUM(E$17:E139)</f>
        <v>-731607.96638603485</v>
      </c>
      <c r="U139" s="7">
        <f t="shared" si="356"/>
        <v>-2013887.0574197168</v>
      </c>
      <c r="V139" s="7">
        <f t="shared" ref="V139:W139" si="357">-SUM(I$17:I139)</f>
        <v>-210932.24651980744</v>
      </c>
      <c r="W139" s="7">
        <f t="shared" si="357"/>
        <v>-45000</v>
      </c>
      <c r="X139" s="7">
        <f t="shared" ref="X139:Z139" si="358">-SUM(L$17:L139)</f>
        <v>-150000</v>
      </c>
      <c r="Y139" s="7">
        <f t="shared" si="358"/>
        <v>-520000</v>
      </c>
      <c r="Z139" s="7">
        <f t="shared" si="358"/>
        <v>-20000</v>
      </c>
    </row>
    <row r="140" spans="1:26" ht="15.75" customHeight="1">
      <c r="A140">
        <v>116</v>
      </c>
      <c r="B140">
        <f t="shared" si="0"/>
        <v>0</v>
      </c>
      <c r="C140" s="14">
        <v>47041</v>
      </c>
      <c r="D140" s="7">
        <f t="shared" si="8"/>
        <v>23873.86977222393</v>
      </c>
      <c r="E140" s="7">
        <f t="shared" si="9"/>
        <v>9438.994859054852</v>
      </c>
      <c r="F140" s="7">
        <f t="shared" si="15"/>
        <v>14434.874913169078</v>
      </c>
      <c r="G140" s="7">
        <f t="shared" si="10"/>
        <v>1958953.0387549128</v>
      </c>
      <c r="H140" s="4">
        <f>VLOOKUP(B140,'Расчёт страхования'!$D$5:$H$26,5,FALSE)</f>
        <v>0</v>
      </c>
      <c r="I140" s="7">
        <f t="shared" si="1"/>
        <v>0</v>
      </c>
      <c r="J140" s="7"/>
      <c r="K140" s="7"/>
      <c r="L140" s="7"/>
      <c r="M140" s="7"/>
      <c r="O140" s="7">
        <f t="shared" si="205"/>
        <v>23873.86977222393</v>
      </c>
      <c r="P140" s="7">
        <f t="shared" si="3"/>
        <v>5515301.1400977643</v>
      </c>
      <c r="S140" s="7">
        <f t="shared" si="4"/>
        <v>-1800000</v>
      </c>
      <c r="T140" s="7">
        <f t="shared" ref="T140:U140" si="359">-SUM(E$17:E140)</f>
        <v>-741046.96124508965</v>
      </c>
      <c r="U140" s="7">
        <f t="shared" si="359"/>
        <v>-2028321.9323328859</v>
      </c>
      <c r="V140" s="7">
        <f t="shared" ref="V140:W140" si="360">-SUM(I$17:I140)</f>
        <v>-210932.24651980744</v>
      </c>
      <c r="W140" s="7">
        <f t="shared" si="360"/>
        <v>-45000</v>
      </c>
      <c r="X140" s="7">
        <f t="shared" ref="X140:Z140" si="361">-SUM(L$17:L140)</f>
        <v>-150000</v>
      </c>
      <c r="Y140" s="7">
        <f t="shared" si="361"/>
        <v>-520000</v>
      </c>
      <c r="Z140" s="7">
        <f t="shared" si="361"/>
        <v>-20000</v>
      </c>
    </row>
    <row r="141" spans="1:26" ht="15.75" customHeight="1">
      <c r="A141">
        <v>117</v>
      </c>
      <c r="B141">
        <f t="shared" si="0"/>
        <v>0</v>
      </c>
      <c r="C141" s="14">
        <v>47072</v>
      </c>
      <c r="D141" s="7">
        <f t="shared" si="8"/>
        <v>23873.86977222393</v>
      </c>
      <c r="E141" s="7">
        <f t="shared" si="9"/>
        <v>9508.2141546879193</v>
      </c>
      <c r="F141" s="7">
        <f t="shared" si="15"/>
        <v>14365.655617536009</v>
      </c>
      <c r="G141" s="7">
        <f t="shared" si="10"/>
        <v>1949444.8246002248</v>
      </c>
      <c r="H141" s="4">
        <f>VLOOKUP(B141,'Расчёт страхования'!$D$5:$H$26,5,FALSE)</f>
        <v>0</v>
      </c>
      <c r="I141" s="7">
        <f t="shared" si="1"/>
        <v>0</v>
      </c>
      <c r="J141" s="7"/>
      <c r="K141" s="7"/>
      <c r="L141" s="7"/>
      <c r="M141" s="7"/>
      <c r="O141" s="7">
        <f t="shared" si="205"/>
        <v>23873.86977222393</v>
      </c>
      <c r="P141" s="7">
        <f t="shared" si="3"/>
        <v>5539175.0098699881</v>
      </c>
      <c r="S141" s="7">
        <f t="shared" si="4"/>
        <v>-1800000</v>
      </c>
      <c r="T141" s="7">
        <f t="shared" ref="T141:U141" si="362">-SUM(E$17:E141)</f>
        <v>-750555.1753997776</v>
      </c>
      <c r="U141" s="7">
        <f t="shared" si="362"/>
        <v>-2042687.587950422</v>
      </c>
      <c r="V141" s="7">
        <f t="shared" ref="V141:W141" si="363">-SUM(I$17:I141)</f>
        <v>-210932.24651980744</v>
      </c>
      <c r="W141" s="7">
        <f t="shared" si="363"/>
        <v>-45000</v>
      </c>
      <c r="X141" s="7">
        <f t="shared" ref="X141:Z141" si="364">-SUM(L$17:L141)</f>
        <v>-150000</v>
      </c>
      <c r="Y141" s="7">
        <f t="shared" si="364"/>
        <v>-520000</v>
      </c>
      <c r="Z141" s="7">
        <f t="shared" si="364"/>
        <v>-20000</v>
      </c>
    </row>
    <row r="142" spans="1:26" ht="15.75" customHeight="1">
      <c r="A142">
        <v>118</v>
      </c>
      <c r="B142">
        <f t="shared" si="0"/>
        <v>0</v>
      </c>
      <c r="C142" s="14">
        <v>47102</v>
      </c>
      <c r="D142" s="7">
        <f t="shared" si="8"/>
        <v>23873.86977222393</v>
      </c>
      <c r="E142" s="7">
        <f t="shared" si="9"/>
        <v>9577.9410584889647</v>
      </c>
      <c r="F142" s="7">
        <f t="shared" si="15"/>
        <v>14295.928713734964</v>
      </c>
      <c r="G142" s="7">
        <f t="shared" si="10"/>
        <v>1939866.8835417358</v>
      </c>
      <c r="H142" s="4">
        <f>VLOOKUP(B142,'Расчёт страхования'!$D$5:$H$26,5,FALSE)</f>
        <v>0</v>
      </c>
      <c r="I142" s="7">
        <f t="shared" si="1"/>
        <v>0</v>
      </c>
      <c r="J142" s="7"/>
      <c r="K142" s="7"/>
      <c r="L142" s="7"/>
      <c r="M142" s="7"/>
      <c r="O142" s="7">
        <f t="shared" si="205"/>
        <v>23873.86977222393</v>
      </c>
      <c r="P142" s="7">
        <f t="shared" si="3"/>
        <v>5563048.8796422118</v>
      </c>
      <c r="S142" s="7">
        <f t="shared" si="4"/>
        <v>-1800000</v>
      </c>
      <c r="T142" s="7">
        <f t="shared" ref="T142:U142" si="365">-SUM(E$17:E142)</f>
        <v>-760133.11645826651</v>
      </c>
      <c r="U142" s="7">
        <f t="shared" si="365"/>
        <v>-2056983.5166641569</v>
      </c>
      <c r="V142" s="7">
        <f t="shared" ref="V142:W142" si="366">-SUM(I$17:I142)</f>
        <v>-210932.24651980744</v>
      </c>
      <c r="W142" s="7">
        <f t="shared" si="366"/>
        <v>-45000</v>
      </c>
      <c r="X142" s="7">
        <f t="shared" ref="X142:Z142" si="367">-SUM(L$17:L142)</f>
        <v>-150000</v>
      </c>
      <c r="Y142" s="7">
        <f t="shared" si="367"/>
        <v>-520000</v>
      </c>
      <c r="Z142" s="7">
        <f t="shared" si="367"/>
        <v>-20000</v>
      </c>
    </row>
    <row r="143" spans="1:26" ht="15.75" customHeight="1">
      <c r="A143">
        <v>119</v>
      </c>
      <c r="B143">
        <f t="shared" si="0"/>
        <v>0</v>
      </c>
      <c r="C143" s="14">
        <v>47133</v>
      </c>
      <c r="D143" s="7">
        <f t="shared" si="8"/>
        <v>23873.86977222393</v>
      </c>
      <c r="E143" s="7">
        <f t="shared" si="9"/>
        <v>9648.1792929178828</v>
      </c>
      <c r="F143" s="7">
        <f t="shared" si="15"/>
        <v>14225.690479306048</v>
      </c>
      <c r="G143" s="7">
        <f t="shared" si="10"/>
        <v>1930218.7042488179</v>
      </c>
      <c r="H143" s="4">
        <f>VLOOKUP(B143,'Расчёт страхования'!$D$5:$H$26,5,FALSE)</f>
        <v>0</v>
      </c>
      <c r="I143" s="7">
        <f t="shared" si="1"/>
        <v>0</v>
      </c>
      <c r="J143" s="7"/>
      <c r="K143" s="7"/>
      <c r="L143" s="7"/>
      <c r="M143" s="7"/>
      <c r="O143" s="7">
        <f t="shared" si="205"/>
        <v>23873.86977222393</v>
      </c>
      <c r="P143" s="7">
        <f t="shared" si="3"/>
        <v>5586922.7494144356</v>
      </c>
      <c r="S143" s="7">
        <f t="shared" si="4"/>
        <v>-1800000</v>
      </c>
      <c r="T143" s="7">
        <f t="shared" ref="T143:U143" si="368">-SUM(E$17:E143)</f>
        <v>-769781.29575118434</v>
      </c>
      <c r="U143" s="7">
        <f t="shared" si="368"/>
        <v>-2071209.207143463</v>
      </c>
      <c r="V143" s="7">
        <f t="shared" ref="V143:W143" si="369">-SUM(I$17:I143)</f>
        <v>-210932.24651980744</v>
      </c>
      <c r="W143" s="7">
        <f t="shared" si="369"/>
        <v>-45000</v>
      </c>
      <c r="X143" s="7">
        <f t="shared" ref="X143:Z143" si="370">-SUM(L$17:L143)</f>
        <v>-150000</v>
      </c>
      <c r="Y143" s="7">
        <f t="shared" si="370"/>
        <v>-520000</v>
      </c>
      <c r="Z143" s="7">
        <f t="shared" si="370"/>
        <v>-20000</v>
      </c>
    </row>
    <row r="144" spans="1:26" ht="15.75" customHeight="1">
      <c r="A144">
        <v>120</v>
      </c>
      <c r="B144">
        <f t="shared" si="0"/>
        <v>11</v>
      </c>
      <c r="C144" s="14">
        <v>47164</v>
      </c>
      <c r="D144" s="7">
        <f t="shared" si="8"/>
        <v>23873.86977222393</v>
      </c>
      <c r="E144" s="7">
        <f t="shared" si="9"/>
        <v>9718.9326077326168</v>
      </c>
      <c r="F144" s="7">
        <f t="shared" si="15"/>
        <v>14154.937164491314</v>
      </c>
      <c r="G144" s="7">
        <f t="shared" si="10"/>
        <v>1920499.7716410852</v>
      </c>
      <c r="H144" s="4">
        <f>VLOOKUP(B144,'Расчёт страхования'!$D$5:$H$26,5,FALSE)</f>
        <v>7.8300000000000002E-3</v>
      </c>
      <c r="I144" s="7">
        <f t="shared" si="1"/>
        <v>16541.264533144666</v>
      </c>
      <c r="J144" s="7">
        <f>$P$16</f>
        <v>5000</v>
      </c>
      <c r="K144" s="7"/>
      <c r="L144" s="7"/>
      <c r="M144" s="7"/>
      <c r="O144" s="7">
        <f t="shared" si="205"/>
        <v>45415.1343053686</v>
      </c>
      <c r="P144" s="7">
        <f t="shared" si="3"/>
        <v>5632337.8837198038</v>
      </c>
      <c r="S144" s="7">
        <f t="shared" si="4"/>
        <v>-1800000</v>
      </c>
      <c r="T144" s="7">
        <f t="shared" ref="T144:U144" si="371">-SUM(E$17:E144)</f>
        <v>-779500.22835891694</v>
      </c>
      <c r="U144" s="7">
        <f t="shared" si="371"/>
        <v>-2085364.1443079542</v>
      </c>
      <c r="V144" s="7">
        <f t="shared" ref="V144:W144" si="372">-SUM(I$17:I144)</f>
        <v>-227473.51105295209</v>
      </c>
      <c r="W144" s="7">
        <f t="shared" si="372"/>
        <v>-50000</v>
      </c>
      <c r="X144" s="7">
        <f t="shared" ref="X144:Z144" si="373">-SUM(L$17:L144)</f>
        <v>-150000</v>
      </c>
      <c r="Y144" s="7">
        <f t="shared" si="373"/>
        <v>-520000</v>
      </c>
      <c r="Z144" s="7">
        <f t="shared" si="373"/>
        <v>-20000</v>
      </c>
    </row>
    <row r="145" spans="1:26" ht="15.75" customHeight="1">
      <c r="A145">
        <v>121</v>
      </c>
      <c r="B145">
        <f t="shared" si="0"/>
        <v>0</v>
      </c>
      <c r="C145" s="14">
        <v>47192</v>
      </c>
      <c r="D145" s="7">
        <f t="shared" si="8"/>
        <v>23873.86977222393</v>
      </c>
      <c r="E145" s="7">
        <f t="shared" si="9"/>
        <v>9790.2047801893204</v>
      </c>
      <c r="F145" s="7">
        <f t="shared" si="15"/>
        <v>14083.664992034606</v>
      </c>
      <c r="G145" s="7">
        <f t="shared" si="10"/>
        <v>1910709.5668608958</v>
      </c>
      <c r="H145" s="4">
        <f>VLOOKUP(B145,'Расчёт страхования'!$D$5:$H$26,5,FALSE)</f>
        <v>0</v>
      </c>
      <c r="I145" s="7">
        <f t="shared" si="1"/>
        <v>0</v>
      </c>
      <c r="J145" s="7"/>
      <c r="K145" s="7"/>
      <c r="L145" s="7"/>
      <c r="M145" s="7"/>
      <c r="O145" s="7">
        <f t="shared" si="205"/>
        <v>23873.869772223927</v>
      </c>
      <c r="P145" s="7">
        <f t="shared" si="3"/>
        <v>5656211.7534920275</v>
      </c>
      <c r="S145" s="7">
        <f t="shared" si="4"/>
        <v>-1800000</v>
      </c>
      <c r="T145" s="7">
        <f t="shared" ref="T145:U145" si="374">-SUM(E$17:E145)</f>
        <v>-789290.43313910626</v>
      </c>
      <c r="U145" s="7">
        <f t="shared" si="374"/>
        <v>-2099447.8092999887</v>
      </c>
      <c r="V145" s="7">
        <f t="shared" ref="V145:W145" si="375">-SUM(I$17:I145)</f>
        <v>-227473.51105295209</v>
      </c>
      <c r="W145" s="7">
        <f t="shared" si="375"/>
        <v>-50000</v>
      </c>
      <c r="X145" s="7">
        <f t="shared" ref="X145:Z145" si="376">-SUM(L$17:L145)</f>
        <v>-150000</v>
      </c>
      <c r="Y145" s="7">
        <f t="shared" si="376"/>
        <v>-520000</v>
      </c>
      <c r="Z145" s="7">
        <f t="shared" si="376"/>
        <v>-20000</v>
      </c>
    </row>
    <row r="146" spans="1:26" ht="15.75" customHeight="1">
      <c r="A146">
        <v>122</v>
      </c>
      <c r="B146">
        <f t="shared" si="0"/>
        <v>0</v>
      </c>
      <c r="C146" s="14">
        <v>47223</v>
      </c>
      <c r="D146" s="7">
        <f t="shared" si="8"/>
        <v>23873.86977222393</v>
      </c>
      <c r="E146" s="7">
        <f t="shared" si="9"/>
        <v>9861.9996152440417</v>
      </c>
      <c r="F146" s="7">
        <f t="shared" si="15"/>
        <v>14011.870156979887</v>
      </c>
      <c r="G146" s="7">
        <f t="shared" si="10"/>
        <v>1900847.5672456517</v>
      </c>
      <c r="H146" s="4">
        <f>VLOOKUP(B146,'Расчёт страхования'!$D$5:$H$26,5,FALSE)</f>
        <v>0</v>
      </c>
      <c r="I146" s="7">
        <f t="shared" si="1"/>
        <v>0</v>
      </c>
      <c r="J146" s="7"/>
      <c r="K146" s="7"/>
      <c r="L146" s="7"/>
      <c r="M146" s="7"/>
      <c r="O146" s="7">
        <f t="shared" si="205"/>
        <v>23873.86977222393</v>
      </c>
      <c r="P146" s="7">
        <f t="shared" si="3"/>
        <v>5680085.6232642513</v>
      </c>
      <c r="S146" s="7">
        <f t="shared" si="4"/>
        <v>-1800000</v>
      </c>
      <c r="T146" s="7">
        <f t="shared" ref="T146:U146" si="377">-SUM(E$17:E146)</f>
        <v>-799152.43275435024</v>
      </c>
      <c r="U146" s="7">
        <f t="shared" si="377"/>
        <v>-2113459.6794569688</v>
      </c>
      <c r="V146" s="7">
        <f t="shared" ref="V146:W146" si="378">-SUM(I$17:I146)</f>
        <v>-227473.51105295209</v>
      </c>
      <c r="W146" s="7">
        <f t="shared" si="378"/>
        <v>-50000</v>
      </c>
      <c r="X146" s="7">
        <f t="shared" ref="X146:Z146" si="379">-SUM(L$17:L146)</f>
        <v>-150000</v>
      </c>
      <c r="Y146" s="7">
        <f t="shared" si="379"/>
        <v>-520000</v>
      </c>
      <c r="Z146" s="7">
        <f t="shared" si="379"/>
        <v>-20000</v>
      </c>
    </row>
    <row r="147" spans="1:26" ht="15.75" customHeight="1">
      <c r="A147">
        <v>123</v>
      </c>
      <c r="B147">
        <f t="shared" si="0"/>
        <v>0</v>
      </c>
      <c r="C147" s="14">
        <v>47253</v>
      </c>
      <c r="D147" s="7">
        <f t="shared" si="8"/>
        <v>23873.86977222393</v>
      </c>
      <c r="E147" s="7">
        <f t="shared" si="9"/>
        <v>9934.3209457558332</v>
      </c>
      <c r="F147" s="7">
        <f t="shared" si="15"/>
        <v>13939.548826468097</v>
      </c>
      <c r="G147" s="7">
        <f t="shared" si="10"/>
        <v>1890913.2462998959</v>
      </c>
      <c r="H147" s="4">
        <f>VLOOKUP(B147,'Расчёт страхования'!$D$5:$H$26,5,FALSE)</f>
        <v>0</v>
      </c>
      <c r="I147" s="7">
        <f t="shared" si="1"/>
        <v>0</v>
      </c>
      <c r="J147" s="7"/>
      <c r="K147" s="7"/>
      <c r="L147" s="7"/>
      <c r="M147" s="7"/>
      <c r="O147" s="7">
        <f t="shared" si="205"/>
        <v>23873.86977222393</v>
      </c>
      <c r="P147" s="7">
        <f t="shared" si="3"/>
        <v>5703959.493036475</v>
      </c>
      <c r="S147" s="7">
        <f t="shared" si="4"/>
        <v>-1800000</v>
      </c>
      <c r="T147" s="7">
        <f t="shared" ref="T147:U147" si="380">-SUM(E$17:E147)</f>
        <v>-809086.75370010606</v>
      </c>
      <c r="U147" s="7">
        <f t="shared" si="380"/>
        <v>-2127399.228283437</v>
      </c>
      <c r="V147" s="7">
        <f t="shared" ref="V147:W147" si="381">-SUM(I$17:I147)</f>
        <v>-227473.51105295209</v>
      </c>
      <c r="W147" s="7">
        <f t="shared" si="381"/>
        <v>-50000</v>
      </c>
      <c r="X147" s="7">
        <f t="shared" ref="X147:Z147" si="382">-SUM(L$17:L147)</f>
        <v>-150000</v>
      </c>
      <c r="Y147" s="7">
        <f t="shared" si="382"/>
        <v>-520000</v>
      </c>
      <c r="Z147" s="7">
        <f t="shared" si="382"/>
        <v>-20000</v>
      </c>
    </row>
    <row r="148" spans="1:26" ht="15.75" customHeight="1">
      <c r="A148">
        <v>124</v>
      </c>
      <c r="B148">
        <f t="shared" si="0"/>
        <v>0</v>
      </c>
      <c r="C148" s="14">
        <v>47284</v>
      </c>
      <c r="D148" s="7">
        <f t="shared" si="8"/>
        <v>23873.86977222393</v>
      </c>
      <c r="E148" s="7">
        <f t="shared" si="9"/>
        <v>10007.172632691376</v>
      </c>
      <c r="F148" s="7">
        <f t="shared" si="15"/>
        <v>13866.697139532555</v>
      </c>
      <c r="G148" s="7">
        <f t="shared" si="10"/>
        <v>1880906.0736672045</v>
      </c>
      <c r="H148" s="4">
        <f>VLOOKUP(B148,'Расчёт страхования'!$D$5:$H$26,5,FALSE)</f>
        <v>0</v>
      </c>
      <c r="I148" s="7">
        <f t="shared" si="1"/>
        <v>0</v>
      </c>
      <c r="J148" s="7"/>
      <c r="K148" s="7"/>
      <c r="L148" s="7"/>
      <c r="M148" s="7"/>
      <c r="O148" s="7">
        <f t="shared" si="205"/>
        <v>23873.86977222393</v>
      </c>
      <c r="P148" s="7">
        <f t="shared" si="3"/>
        <v>5727833.3628086988</v>
      </c>
      <c r="S148" s="7">
        <f t="shared" si="4"/>
        <v>-1800000</v>
      </c>
      <c r="T148" s="7">
        <f t="shared" ref="T148:U148" si="383">-SUM(E$17:E148)</f>
        <v>-819093.92633279739</v>
      </c>
      <c r="U148" s="7">
        <f t="shared" si="383"/>
        <v>-2141265.9254229697</v>
      </c>
      <c r="V148" s="7">
        <f t="shared" ref="V148:W148" si="384">-SUM(I$17:I148)</f>
        <v>-227473.51105295209</v>
      </c>
      <c r="W148" s="7">
        <f t="shared" si="384"/>
        <v>-50000</v>
      </c>
      <c r="X148" s="7">
        <f t="shared" ref="X148:Z148" si="385">-SUM(L$17:L148)</f>
        <v>-150000</v>
      </c>
      <c r="Y148" s="7">
        <f t="shared" si="385"/>
        <v>-520000</v>
      </c>
      <c r="Z148" s="7">
        <f t="shared" si="385"/>
        <v>-20000</v>
      </c>
    </row>
    <row r="149" spans="1:26" ht="15.75" customHeight="1">
      <c r="A149">
        <v>125</v>
      </c>
      <c r="B149">
        <f t="shared" si="0"/>
        <v>0</v>
      </c>
      <c r="C149" s="14">
        <v>47314</v>
      </c>
      <c r="D149" s="7">
        <f t="shared" si="8"/>
        <v>23873.86977222393</v>
      </c>
      <c r="E149" s="7">
        <f t="shared" si="9"/>
        <v>10080.558565331112</v>
      </c>
      <c r="F149" s="7">
        <f t="shared" si="15"/>
        <v>13793.311206892817</v>
      </c>
      <c r="G149" s="7">
        <f t="shared" si="10"/>
        <v>1870825.5151018733</v>
      </c>
      <c r="H149" s="4">
        <f>VLOOKUP(B149,'Расчёт страхования'!$D$5:$H$26,5,FALSE)</f>
        <v>0</v>
      </c>
      <c r="I149" s="7">
        <f t="shared" si="1"/>
        <v>0</v>
      </c>
      <c r="J149" s="7"/>
      <c r="K149" s="7"/>
      <c r="L149" s="7"/>
      <c r="M149" s="7"/>
      <c r="O149" s="7">
        <f t="shared" si="205"/>
        <v>23873.86977222393</v>
      </c>
      <c r="P149" s="7">
        <f t="shared" si="3"/>
        <v>5751707.2325809225</v>
      </c>
      <c r="S149" s="7">
        <f t="shared" si="4"/>
        <v>-1800000</v>
      </c>
      <c r="T149" s="7">
        <f t="shared" ref="T149:U149" si="386">-SUM(E$17:E149)</f>
        <v>-829174.48489812855</v>
      </c>
      <c r="U149" s="7">
        <f t="shared" si="386"/>
        <v>-2155059.2366298623</v>
      </c>
      <c r="V149" s="7">
        <f t="shared" ref="V149:W149" si="387">-SUM(I$17:I149)</f>
        <v>-227473.51105295209</v>
      </c>
      <c r="W149" s="7">
        <f t="shared" si="387"/>
        <v>-50000</v>
      </c>
      <c r="X149" s="7">
        <f t="shared" ref="X149:Z149" si="388">-SUM(L$17:L149)</f>
        <v>-150000</v>
      </c>
      <c r="Y149" s="7">
        <f t="shared" si="388"/>
        <v>-520000</v>
      </c>
      <c r="Z149" s="7">
        <f t="shared" si="388"/>
        <v>-20000</v>
      </c>
    </row>
    <row r="150" spans="1:26" ht="15.75" customHeight="1">
      <c r="A150">
        <v>126</v>
      </c>
      <c r="B150">
        <f t="shared" si="0"/>
        <v>0</v>
      </c>
      <c r="C150" s="14">
        <v>47345</v>
      </c>
      <c r="D150" s="7">
        <f t="shared" si="8"/>
        <v>23873.86977222393</v>
      </c>
      <c r="E150" s="7">
        <f t="shared" si="9"/>
        <v>10154.482661476874</v>
      </c>
      <c r="F150" s="7">
        <f t="shared" si="15"/>
        <v>13719.387110747057</v>
      </c>
      <c r="G150" s="7">
        <f t="shared" si="10"/>
        <v>1860671.0324403965</v>
      </c>
      <c r="H150" s="4">
        <f>VLOOKUP(B150,'Расчёт страхования'!$D$5:$H$26,5,FALSE)</f>
        <v>0</v>
      </c>
      <c r="I150" s="7">
        <f t="shared" si="1"/>
        <v>0</v>
      </c>
      <c r="J150" s="7"/>
      <c r="K150" s="7"/>
      <c r="L150" s="7"/>
      <c r="M150" s="7"/>
      <c r="O150" s="7">
        <f t="shared" si="205"/>
        <v>23873.86977222393</v>
      </c>
      <c r="P150" s="7">
        <f t="shared" si="3"/>
        <v>5775581.1023531463</v>
      </c>
      <c r="S150" s="7">
        <f t="shared" si="4"/>
        <v>-1800000</v>
      </c>
      <c r="T150" s="7">
        <f t="shared" ref="T150:U150" si="389">-SUM(E$17:E150)</f>
        <v>-839328.96755960537</v>
      </c>
      <c r="U150" s="7">
        <f t="shared" si="389"/>
        <v>-2168778.6237406093</v>
      </c>
      <c r="V150" s="7">
        <f t="shared" ref="V150:W150" si="390">-SUM(I$17:I150)</f>
        <v>-227473.51105295209</v>
      </c>
      <c r="W150" s="7">
        <f t="shared" si="390"/>
        <v>-50000</v>
      </c>
      <c r="X150" s="7">
        <f t="shared" ref="X150:Z150" si="391">-SUM(L$17:L150)</f>
        <v>-150000</v>
      </c>
      <c r="Y150" s="7">
        <f t="shared" si="391"/>
        <v>-520000</v>
      </c>
      <c r="Z150" s="7">
        <f t="shared" si="391"/>
        <v>-20000</v>
      </c>
    </row>
    <row r="151" spans="1:26" ht="15.75" customHeight="1">
      <c r="A151">
        <v>127</v>
      </c>
      <c r="B151">
        <f t="shared" si="0"/>
        <v>0</v>
      </c>
      <c r="C151" s="14">
        <v>47376</v>
      </c>
      <c r="D151" s="7">
        <f t="shared" si="8"/>
        <v>23873.86977222393</v>
      </c>
      <c r="E151" s="7">
        <f t="shared" si="9"/>
        <v>10228.948867661036</v>
      </c>
      <c r="F151" s="7">
        <f t="shared" si="15"/>
        <v>13644.920904562894</v>
      </c>
      <c r="G151" s="7">
        <f t="shared" si="10"/>
        <v>1850442.0835727355</v>
      </c>
      <c r="H151" s="4">
        <f>VLOOKUP(B151,'Расчёт страхования'!$D$5:$H$26,5,FALSE)</f>
        <v>0</v>
      </c>
      <c r="I151" s="7">
        <f t="shared" si="1"/>
        <v>0</v>
      </c>
      <c r="J151" s="7"/>
      <c r="K151" s="7"/>
      <c r="L151" s="7"/>
      <c r="M151" s="7"/>
      <c r="O151" s="7">
        <f t="shared" si="205"/>
        <v>23873.86977222393</v>
      </c>
      <c r="P151" s="7">
        <f t="shared" si="3"/>
        <v>5799454.9721253701</v>
      </c>
      <c r="S151" s="7">
        <f t="shared" si="4"/>
        <v>-1800000</v>
      </c>
      <c r="T151" s="7">
        <f t="shared" ref="T151:U151" si="392">-SUM(E$17:E151)</f>
        <v>-849557.91642726643</v>
      </c>
      <c r="U151" s="7">
        <f t="shared" si="392"/>
        <v>-2182423.5446451721</v>
      </c>
      <c r="V151" s="7">
        <f t="shared" ref="V151:W151" si="393">-SUM(I$17:I151)</f>
        <v>-227473.51105295209</v>
      </c>
      <c r="W151" s="7">
        <f t="shared" si="393"/>
        <v>-50000</v>
      </c>
      <c r="X151" s="7">
        <f t="shared" ref="X151:Z151" si="394">-SUM(L$17:L151)</f>
        <v>-150000</v>
      </c>
      <c r="Y151" s="7">
        <f t="shared" si="394"/>
        <v>-520000</v>
      </c>
      <c r="Z151" s="7">
        <f t="shared" si="394"/>
        <v>-20000</v>
      </c>
    </row>
    <row r="152" spans="1:26" ht="15.75" customHeight="1">
      <c r="A152">
        <v>128</v>
      </c>
      <c r="B152">
        <f t="shared" si="0"/>
        <v>0</v>
      </c>
      <c r="C152" s="14">
        <v>47406</v>
      </c>
      <c r="D152" s="7">
        <f t="shared" si="8"/>
        <v>23873.86977222393</v>
      </c>
      <c r="E152" s="7">
        <f t="shared" si="9"/>
        <v>10303.961159357217</v>
      </c>
      <c r="F152" s="7">
        <f t="shared" si="15"/>
        <v>13569.908612866711</v>
      </c>
      <c r="G152" s="7">
        <f t="shared" si="10"/>
        <v>1840138.1224133784</v>
      </c>
      <c r="H152" s="4">
        <f>VLOOKUP(B152,'Расчёт страхования'!$D$5:$H$26,5,FALSE)</f>
        <v>0</v>
      </c>
      <c r="I152" s="7">
        <f t="shared" si="1"/>
        <v>0</v>
      </c>
      <c r="J152" s="7"/>
      <c r="K152" s="7"/>
      <c r="L152" s="7"/>
      <c r="M152" s="7"/>
      <c r="O152" s="7">
        <f t="shared" si="205"/>
        <v>23873.86977222393</v>
      </c>
      <c r="P152" s="7">
        <f t="shared" si="3"/>
        <v>5823328.8418975938</v>
      </c>
      <c r="S152" s="7">
        <f t="shared" si="4"/>
        <v>-1800000</v>
      </c>
      <c r="T152" s="7">
        <f t="shared" ref="T152:U152" si="395">-SUM(E$17:E152)</f>
        <v>-859861.87758662365</v>
      </c>
      <c r="U152" s="7">
        <f t="shared" si="395"/>
        <v>-2195993.453258039</v>
      </c>
      <c r="V152" s="7">
        <f t="shared" ref="V152:W152" si="396">-SUM(I$17:I152)</f>
        <v>-227473.51105295209</v>
      </c>
      <c r="W152" s="7">
        <f t="shared" si="396"/>
        <v>-50000</v>
      </c>
      <c r="X152" s="7">
        <f t="shared" ref="X152:Z152" si="397">-SUM(L$17:L152)</f>
        <v>-150000</v>
      </c>
      <c r="Y152" s="7">
        <f t="shared" si="397"/>
        <v>-520000</v>
      </c>
      <c r="Z152" s="7">
        <f t="shared" si="397"/>
        <v>-20000</v>
      </c>
    </row>
    <row r="153" spans="1:26" ht="15.75" customHeight="1">
      <c r="A153">
        <v>129</v>
      </c>
      <c r="B153">
        <f t="shared" si="0"/>
        <v>0</v>
      </c>
      <c r="C153" s="14">
        <v>47437</v>
      </c>
      <c r="D153" s="7">
        <f t="shared" si="8"/>
        <v>23873.86977222393</v>
      </c>
      <c r="E153" s="7">
        <f t="shared" si="9"/>
        <v>10379.523541192506</v>
      </c>
      <c r="F153" s="7">
        <f t="shared" si="15"/>
        <v>13494.346231031426</v>
      </c>
      <c r="G153" s="7">
        <f t="shared" si="10"/>
        <v>1829758.5988721859</v>
      </c>
      <c r="H153" s="4">
        <f>VLOOKUP(B153,'Расчёт страхования'!$D$5:$H$26,5,FALSE)</f>
        <v>0</v>
      </c>
      <c r="I153" s="7">
        <f t="shared" si="1"/>
        <v>0</v>
      </c>
      <c r="J153" s="7"/>
      <c r="K153" s="7"/>
      <c r="L153" s="7"/>
      <c r="M153" s="7"/>
      <c r="O153" s="7">
        <f t="shared" ref="O153:O216" si="398">SUM(E153,F153,I153:N153)</f>
        <v>23873.86977222393</v>
      </c>
      <c r="P153" s="7">
        <f t="shared" si="3"/>
        <v>5847202.7116698176</v>
      </c>
      <c r="S153" s="7">
        <f t="shared" si="4"/>
        <v>-1800000</v>
      </c>
      <c r="T153" s="7">
        <f t="shared" ref="T153:U153" si="399">-SUM(E$17:E153)</f>
        <v>-870241.40112781618</v>
      </c>
      <c r="U153" s="7">
        <f t="shared" si="399"/>
        <v>-2209487.7994890702</v>
      </c>
      <c r="V153" s="7">
        <f t="shared" ref="V153:W153" si="400">-SUM(I$17:I153)</f>
        <v>-227473.51105295209</v>
      </c>
      <c r="W153" s="7">
        <f t="shared" si="400"/>
        <v>-50000</v>
      </c>
      <c r="X153" s="7">
        <f t="shared" ref="X153:Z153" si="401">-SUM(L$17:L153)</f>
        <v>-150000</v>
      </c>
      <c r="Y153" s="7">
        <f t="shared" si="401"/>
        <v>-520000</v>
      </c>
      <c r="Z153" s="7">
        <f t="shared" si="401"/>
        <v>-20000</v>
      </c>
    </row>
    <row r="154" spans="1:26" ht="15.75" customHeight="1">
      <c r="A154">
        <v>130</v>
      </c>
      <c r="B154">
        <f t="shared" si="0"/>
        <v>0</v>
      </c>
      <c r="C154" s="14">
        <v>47467</v>
      </c>
      <c r="D154" s="7">
        <f t="shared" si="8"/>
        <v>23873.86977222393</v>
      </c>
      <c r="E154" s="7">
        <f t="shared" si="9"/>
        <v>10455.640047161251</v>
      </c>
      <c r="F154" s="7">
        <f t="shared" si="15"/>
        <v>13418.22972506268</v>
      </c>
      <c r="G154" s="7">
        <f t="shared" si="10"/>
        <v>1819302.9588250248</v>
      </c>
      <c r="H154" s="4">
        <f>VLOOKUP(B154,'Расчёт страхования'!$D$5:$H$26,5,FALSE)</f>
        <v>0</v>
      </c>
      <c r="I154" s="7">
        <f t="shared" si="1"/>
        <v>0</v>
      </c>
      <c r="J154" s="7"/>
      <c r="K154" s="7"/>
      <c r="L154" s="7"/>
      <c r="M154" s="7"/>
      <c r="O154" s="7">
        <f t="shared" si="398"/>
        <v>23873.86977222393</v>
      </c>
      <c r="P154" s="7">
        <f t="shared" si="3"/>
        <v>5871076.5814420413</v>
      </c>
      <c r="S154" s="7">
        <f t="shared" si="4"/>
        <v>-1800000</v>
      </c>
      <c r="T154" s="7">
        <f t="shared" ref="T154:U154" si="402">-SUM(E$17:E154)</f>
        <v>-880697.04117497744</v>
      </c>
      <c r="U154" s="7">
        <f t="shared" si="402"/>
        <v>-2222906.029214133</v>
      </c>
      <c r="V154" s="7">
        <f t="shared" ref="V154:W154" si="403">-SUM(I$17:I154)</f>
        <v>-227473.51105295209</v>
      </c>
      <c r="W154" s="7">
        <f t="shared" si="403"/>
        <v>-50000</v>
      </c>
      <c r="X154" s="7">
        <f t="shared" ref="X154:Z154" si="404">-SUM(L$17:L154)</f>
        <v>-150000</v>
      </c>
      <c r="Y154" s="7">
        <f t="shared" si="404"/>
        <v>-520000</v>
      </c>
      <c r="Z154" s="7">
        <f t="shared" si="404"/>
        <v>-20000</v>
      </c>
    </row>
    <row r="155" spans="1:26" ht="15.75" customHeight="1">
      <c r="A155">
        <v>131</v>
      </c>
      <c r="B155">
        <f t="shared" si="0"/>
        <v>0</v>
      </c>
      <c r="C155" s="14">
        <v>47498</v>
      </c>
      <c r="D155" s="7">
        <f t="shared" si="8"/>
        <v>23873.86977222393</v>
      </c>
      <c r="E155" s="7">
        <f t="shared" si="9"/>
        <v>10532.314740840433</v>
      </c>
      <c r="F155" s="7">
        <f t="shared" si="15"/>
        <v>13341.555031383496</v>
      </c>
      <c r="G155" s="7">
        <f t="shared" si="10"/>
        <v>1808770.6440841844</v>
      </c>
      <c r="H155" s="4">
        <f>VLOOKUP(B155,'Расчёт страхования'!$D$5:$H$26,5,FALSE)</f>
        <v>0</v>
      </c>
      <c r="I155" s="7">
        <f t="shared" si="1"/>
        <v>0</v>
      </c>
      <c r="J155" s="7"/>
      <c r="K155" s="7"/>
      <c r="L155" s="7"/>
      <c r="M155" s="7"/>
      <c r="O155" s="7">
        <f t="shared" si="398"/>
        <v>23873.86977222393</v>
      </c>
      <c r="P155" s="7">
        <f t="shared" si="3"/>
        <v>5894950.4512142651</v>
      </c>
      <c r="S155" s="7">
        <f t="shared" si="4"/>
        <v>-1800000</v>
      </c>
      <c r="T155" s="7">
        <f t="shared" ref="T155:U155" si="405">-SUM(E$17:E155)</f>
        <v>-891229.3559158179</v>
      </c>
      <c r="U155" s="7">
        <f t="shared" si="405"/>
        <v>-2236247.5842455165</v>
      </c>
      <c r="V155" s="7">
        <f t="shared" ref="V155:W155" si="406">-SUM(I$17:I155)</f>
        <v>-227473.51105295209</v>
      </c>
      <c r="W155" s="7">
        <f t="shared" si="406"/>
        <v>-50000</v>
      </c>
      <c r="X155" s="7">
        <f t="shared" ref="X155:Z155" si="407">-SUM(L$17:L155)</f>
        <v>-150000</v>
      </c>
      <c r="Y155" s="7">
        <f t="shared" si="407"/>
        <v>-520000</v>
      </c>
      <c r="Z155" s="7">
        <f t="shared" si="407"/>
        <v>-20000</v>
      </c>
    </row>
    <row r="156" spans="1:26" ht="15.75" customHeight="1">
      <c r="A156">
        <v>132</v>
      </c>
      <c r="B156">
        <f t="shared" si="0"/>
        <v>12</v>
      </c>
      <c r="C156" s="14">
        <v>47529</v>
      </c>
      <c r="D156" s="7">
        <f t="shared" si="8"/>
        <v>23873.86977222393</v>
      </c>
      <c r="E156" s="7">
        <f t="shared" si="9"/>
        <v>10609.551715606594</v>
      </c>
      <c r="F156" s="7">
        <f t="shared" si="15"/>
        <v>13264.318056617336</v>
      </c>
      <c r="G156" s="7">
        <f t="shared" si="10"/>
        <v>1798161.0923685778</v>
      </c>
      <c r="H156" s="4">
        <f>VLOOKUP(B156,'Расчёт страхования'!$D$5:$H$26,5,FALSE)</f>
        <v>7.9799999999999992E-3</v>
      </c>
      <c r="I156" s="7">
        <f t="shared" si="1"/>
        <v>15784.258068811376</v>
      </c>
      <c r="J156" s="7">
        <f>$P$16</f>
        <v>5000</v>
      </c>
      <c r="K156" s="7"/>
      <c r="L156" s="7"/>
      <c r="M156" s="7"/>
      <c r="O156" s="7">
        <f t="shared" si="398"/>
        <v>44658.127841035304</v>
      </c>
      <c r="P156" s="7">
        <f t="shared" si="3"/>
        <v>5939608.5790553</v>
      </c>
      <c r="S156" s="7">
        <f t="shared" si="4"/>
        <v>-1800000</v>
      </c>
      <c r="T156" s="7">
        <f t="shared" ref="T156:U156" si="408">-SUM(E$17:E156)</f>
        <v>-901838.90763142449</v>
      </c>
      <c r="U156" s="7">
        <f t="shared" si="408"/>
        <v>-2249511.9023021339</v>
      </c>
      <c r="V156" s="7">
        <f t="shared" ref="V156:W156" si="409">-SUM(I$17:I156)</f>
        <v>-243257.76912176347</v>
      </c>
      <c r="W156" s="7">
        <f t="shared" si="409"/>
        <v>-55000</v>
      </c>
      <c r="X156" s="7">
        <f t="shared" ref="X156:Z156" si="410">-SUM(L$17:L156)</f>
        <v>-150000</v>
      </c>
      <c r="Y156" s="7">
        <f t="shared" si="410"/>
        <v>-520000</v>
      </c>
      <c r="Z156" s="7">
        <f t="shared" si="410"/>
        <v>-20000</v>
      </c>
    </row>
    <row r="157" spans="1:26" ht="15.75" customHeight="1">
      <c r="A157">
        <v>133</v>
      </c>
      <c r="B157">
        <f t="shared" si="0"/>
        <v>0</v>
      </c>
      <c r="C157" s="14">
        <v>47557</v>
      </c>
      <c r="D157" s="7">
        <f t="shared" si="8"/>
        <v>23873.86977222393</v>
      </c>
      <c r="E157" s="7">
        <f t="shared" si="9"/>
        <v>10687.355094854376</v>
      </c>
      <c r="F157" s="7">
        <f t="shared" si="15"/>
        <v>13186.514677369554</v>
      </c>
      <c r="G157" s="7">
        <f t="shared" si="10"/>
        <v>1787473.7372737234</v>
      </c>
      <c r="H157" s="4">
        <f>VLOOKUP(B157,'Расчёт страхования'!$D$5:$H$26,5,FALSE)</f>
        <v>0</v>
      </c>
      <c r="I157" s="7">
        <f t="shared" si="1"/>
        <v>0</v>
      </c>
      <c r="J157" s="7"/>
      <c r="K157" s="7"/>
      <c r="L157" s="7"/>
      <c r="M157" s="7"/>
      <c r="O157" s="7">
        <f t="shared" si="398"/>
        <v>23873.86977222393</v>
      </c>
      <c r="P157" s="7">
        <f t="shared" si="3"/>
        <v>5963482.4488275237</v>
      </c>
      <c r="S157" s="7">
        <f t="shared" si="4"/>
        <v>-1800000</v>
      </c>
      <c r="T157" s="7">
        <f t="shared" ref="T157:U157" si="411">-SUM(E$17:E157)</f>
        <v>-912526.26272627886</v>
      </c>
      <c r="U157" s="7">
        <f t="shared" si="411"/>
        <v>-2262698.4169795034</v>
      </c>
      <c r="V157" s="7">
        <f t="shared" ref="V157:W157" si="412">-SUM(I$17:I157)</f>
        <v>-243257.76912176347</v>
      </c>
      <c r="W157" s="7">
        <f t="shared" si="412"/>
        <v>-55000</v>
      </c>
      <c r="X157" s="7">
        <f t="shared" ref="X157:Z157" si="413">-SUM(L$17:L157)</f>
        <v>-150000</v>
      </c>
      <c r="Y157" s="7">
        <f t="shared" si="413"/>
        <v>-520000</v>
      </c>
      <c r="Z157" s="7">
        <f t="shared" si="413"/>
        <v>-20000</v>
      </c>
    </row>
    <row r="158" spans="1:26" ht="15.75" customHeight="1">
      <c r="A158">
        <v>134</v>
      </c>
      <c r="B158">
        <f t="shared" si="0"/>
        <v>0</v>
      </c>
      <c r="C158" s="14">
        <v>47588</v>
      </c>
      <c r="D158" s="7">
        <f t="shared" si="8"/>
        <v>23873.86977222393</v>
      </c>
      <c r="E158" s="7">
        <f t="shared" si="9"/>
        <v>10765.729032216643</v>
      </c>
      <c r="F158" s="7">
        <f t="shared" si="15"/>
        <v>13108.140740007288</v>
      </c>
      <c r="G158" s="7">
        <f t="shared" si="10"/>
        <v>1776708.0082415068</v>
      </c>
      <c r="H158" s="4">
        <f>VLOOKUP(B158,'Расчёт страхования'!$D$5:$H$26,5,FALSE)</f>
        <v>0</v>
      </c>
      <c r="I158" s="7">
        <f t="shared" si="1"/>
        <v>0</v>
      </c>
      <c r="J158" s="7"/>
      <c r="K158" s="7"/>
      <c r="L158" s="7"/>
      <c r="M158" s="7"/>
      <c r="O158" s="7">
        <f t="shared" si="398"/>
        <v>23873.86977222393</v>
      </c>
      <c r="P158" s="7">
        <f t="shared" si="3"/>
        <v>5987356.3185997475</v>
      </c>
      <c r="S158" s="7">
        <f t="shared" si="4"/>
        <v>-1800000</v>
      </c>
      <c r="T158" s="7">
        <f t="shared" ref="T158:U158" si="414">-SUM(E$17:E158)</f>
        <v>-923291.99175849545</v>
      </c>
      <c r="U158" s="7">
        <f t="shared" si="414"/>
        <v>-2275806.5577195105</v>
      </c>
      <c r="V158" s="7">
        <f t="shared" ref="V158:W158" si="415">-SUM(I$17:I158)</f>
        <v>-243257.76912176347</v>
      </c>
      <c r="W158" s="7">
        <f t="shared" si="415"/>
        <v>-55000</v>
      </c>
      <c r="X158" s="7">
        <f t="shared" ref="X158:Z158" si="416">-SUM(L$17:L158)</f>
        <v>-150000</v>
      </c>
      <c r="Y158" s="7">
        <f t="shared" si="416"/>
        <v>-520000</v>
      </c>
      <c r="Z158" s="7">
        <f t="shared" si="416"/>
        <v>-20000</v>
      </c>
    </row>
    <row r="159" spans="1:26" ht="15.75" customHeight="1">
      <c r="A159">
        <v>135</v>
      </c>
      <c r="B159">
        <f t="shared" si="0"/>
        <v>0</v>
      </c>
      <c r="C159" s="14">
        <v>47618</v>
      </c>
      <c r="D159" s="7">
        <f t="shared" si="8"/>
        <v>23873.86977222393</v>
      </c>
      <c r="E159" s="7">
        <f t="shared" si="9"/>
        <v>10844.677711786231</v>
      </c>
      <c r="F159" s="7">
        <f t="shared" si="15"/>
        <v>13029.192060437697</v>
      </c>
      <c r="G159" s="7">
        <f t="shared" si="10"/>
        <v>1765863.3305297205</v>
      </c>
      <c r="H159" s="4">
        <f>VLOOKUP(B159,'Расчёт страхования'!$D$5:$H$26,5,FALSE)</f>
        <v>0</v>
      </c>
      <c r="I159" s="7">
        <f t="shared" si="1"/>
        <v>0</v>
      </c>
      <c r="J159" s="7"/>
      <c r="K159" s="7"/>
      <c r="L159" s="7"/>
      <c r="M159" s="7"/>
      <c r="O159" s="7">
        <f t="shared" si="398"/>
        <v>23873.86977222393</v>
      </c>
      <c r="P159" s="7">
        <f t="shared" si="3"/>
        <v>6011230.1883719712</v>
      </c>
      <c r="S159" s="7">
        <f t="shared" si="4"/>
        <v>-1800000</v>
      </c>
      <c r="T159" s="7">
        <f t="shared" ref="T159:U159" si="417">-SUM(E$17:E159)</f>
        <v>-934136.66947028169</v>
      </c>
      <c r="U159" s="7">
        <f t="shared" si="417"/>
        <v>-2288835.749779948</v>
      </c>
      <c r="V159" s="7">
        <f t="shared" ref="V159:W159" si="418">-SUM(I$17:I159)</f>
        <v>-243257.76912176347</v>
      </c>
      <c r="W159" s="7">
        <f t="shared" si="418"/>
        <v>-55000</v>
      </c>
      <c r="X159" s="7">
        <f t="shared" ref="X159:Z159" si="419">-SUM(L$17:L159)</f>
        <v>-150000</v>
      </c>
      <c r="Y159" s="7">
        <f t="shared" si="419"/>
        <v>-520000</v>
      </c>
      <c r="Z159" s="7">
        <f t="shared" si="419"/>
        <v>-20000</v>
      </c>
    </row>
    <row r="160" spans="1:26" ht="15.75" customHeight="1">
      <c r="A160">
        <v>136</v>
      </c>
      <c r="B160">
        <f t="shared" si="0"/>
        <v>0</v>
      </c>
      <c r="C160" s="14">
        <v>47649</v>
      </c>
      <c r="D160" s="7">
        <f t="shared" si="8"/>
        <v>23873.86977222393</v>
      </c>
      <c r="E160" s="7">
        <f t="shared" si="9"/>
        <v>10924.20534833933</v>
      </c>
      <c r="F160" s="7">
        <f t="shared" si="15"/>
        <v>12949.6644238846</v>
      </c>
      <c r="G160" s="7">
        <f t="shared" si="10"/>
        <v>1754939.1251813811</v>
      </c>
      <c r="H160" s="4">
        <f>VLOOKUP(B160,'Расчёт страхования'!$D$5:$H$26,5,FALSE)</f>
        <v>0</v>
      </c>
      <c r="I160" s="7">
        <f t="shared" si="1"/>
        <v>0</v>
      </c>
      <c r="J160" s="7"/>
      <c r="K160" s="7"/>
      <c r="L160" s="7"/>
      <c r="M160" s="7"/>
      <c r="O160" s="7">
        <f t="shared" si="398"/>
        <v>23873.86977222393</v>
      </c>
      <c r="P160" s="7">
        <f t="shared" si="3"/>
        <v>6035104.058144195</v>
      </c>
      <c r="S160" s="7">
        <f t="shared" si="4"/>
        <v>-1800000</v>
      </c>
      <c r="T160" s="7">
        <f t="shared" ref="T160:U160" si="420">-SUM(E$17:E160)</f>
        <v>-945060.87481862097</v>
      </c>
      <c r="U160" s="7">
        <f t="shared" si="420"/>
        <v>-2301785.4142038329</v>
      </c>
      <c r="V160" s="7">
        <f t="shared" ref="V160:W160" si="421">-SUM(I$17:I160)</f>
        <v>-243257.76912176347</v>
      </c>
      <c r="W160" s="7">
        <f t="shared" si="421"/>
        <v>-55000</v>
      </c>
      <c r="X160" s="7">
        <f t="shared" ref="X160:Z160" si="422">-SUM(L$17:L160)</f>
        <v>-150000</v>
      </c>
      <c r="Y160" s="7">
        <f t="shared" si="422"/>
        <v>-520000</v>
      </c>
      <c r="Z160" s="7">
        <f t="shared" si="422"/>
        <v>-20000</v>
      </c>
    </row>
    <row r="161" spans="1:26" ht="15.75" customHeight="1">
      <c r="A161">
        <v>137</v>
      </c>
      <c r="B161">
        <f t="shared" si="0"/>
        <v>0</v>
      </c>
      <c r="C161" s="14">
        <v>47679</v>
      </c>
      <c r="D161" s="7">
        <f t="shared" si="8"/>
        <v>23873.86977222393</v>
      </c>
      <c r="E161" s="7">
        <f t="shared" si="9"/>
        <v>11004.316187560486</v>
      </c>
      <c r="F161" s="7">
        <f t="shared" si="15"/>
        <v>12869.553584663447</v>
      </c>
      <c r="G161" s="7">
        <f t="shared" si="10"/>
        <v>1743934.8089938206</v>
      </c>
      <c r="H161" s="4">
        <f>VLOOKUP(B161,'Расчёт страхования'!$D$5:$H$26,5,FALSE)</f>
        <v>0</v>
      </c>
      <c r="I161" s="7">
        <f t="shared" si="1"/>
        <v>0</v>
      </c>
      <c r="J161" s="7"/>
      <c r="K161" s="7"/>
      <c r="L161" s="7"/>
      <c r="M161" s="7"/>
      <c r="O161" s="7">
        <f t="shared" si="398"/>
        <v>23873.86977222393</v>
      </c>
      <c r="P161" s="7">
        <f t="shared" si="3"/>
        <v>6058977.9279164188</v>
      </c>
      <c r="S161" s="7">
        <f t="shared" si="4"/>
        <v>-1800000</v>
      </c>
      <c r="T161" s="7">
        <f t="shared" ref="T161:U161" si="423">-SUM(E$17:E161)</f>
        <v>-956065.19100618141</v>
      </c>
      <c r="U161" s="7">
        <f t="shared" si="423"/>
        <v>-2314654.9677884965</v>
      </c>
      <c r="V161" s="7">
        <f t="shared" ref="V161:W161" si="424">-SUM(I$17:I161)</f>
        <v>-243257.76912176347</v>
      </c>
      <c r="W161" s="7">
        <f t="shared" si="424"/>
        <v>-55000</v>
      </c>
      <c r="X161" s="7">
        <f t="shared" ref="X161:Z161" si="425">-SUM(L$17:L161)</f>
        <v>-150000</v>
      </c>
      <c r="Y161" s="7">
        <f t="shared" si="425"/>
        <v>-520000</v>
      </c>
      <c r="Z161" s="7">
        <f t="shared" si="425"/>
        <v>-20000</v>
      </c>
    </row>
    <row r="162" spans="1:26" ht="15.75" customHeight="1">
      <c r="A162">
        <v>138</v>
      </c>
      <c r="B162">
        <f t="shared" si="0"/>
        <v>0</v>
      </c>
      <c r="C162" s="14">
        <v>47710</v>
      </c>
      <c r="D162" s="7">
        <f t="shared" si="8"/>
        <v>23873.86977222393</v>
      </c>
      <c r="E162" s="7">
        <f t="shared" si="9"/>
        <v>11085.014506269261</v>
      </c>
      <c r="F162" s="7">
        <f t="shared" si="15"/>
        <v>12788.855265954668</v>
      </c>
      <c r="G162" s="7">
        <f t="shared" si="10"/>
        <v>1732849.7944875513</v>
      </c>
      <c r="H162" s="4">
        <f>VLOOKUP(B162,'Расчёт страхования'!$D$5:$H$26,5,FALSE)</f>
        <v>0</v>
      </c>
      <c r="I162" s="7">
        <f t="shared" si="1"/>
        <v>0</v>
      </c>
      <c r="J162" s="7"/>
      <c r="K162" s="7"/>
      <c r="L162" s="7"/>
      <c r="M162" s="7"/>
      <c r="O162" s="7">
        <f t="shared" si="398"/>
        <v>23873.86977222393</v>
      </c>
      <c r="P162" s="7">
        <f t="shared" si="3"/>
        <v>6082851.7976886425</v>
      </c>
      <c r="S162" s="7">
        <f t="shared" si="4"/>
        <v>-1800000</v>
      </c>
      <c r="T162" s="7">
        <f t="shared" ref="T162:U162" si="426">-SUM(E$17:E162)</f>
        <v>-967150.20551245066</v>
      </c>
      <c r="U162" s="7">
        <f t="shared" si="426"/>
        <v>-2327443.823054451</v>
      </c>
      <c r="V162" s="7">
        <f t="shared" ref="V162:W162" si="427">-SUM(I$17:I162)</f>
        <v>-243257.76912176347</v>
      </c>
      <c r="W162" s="7">
        <f t="shared" si="427"/>
        <v>-55000</v>
      </c>
      <c r="X162" s="7">
        <f t="shared" ref="X162:Z162" si="428">-SUM(L$17:L162)</f>
        <v>-150000</v>
      </c>
      <c r="Y162" s="7">
        <f t="shared" si="428"/>
        <v>-520000</v>
      </c>
      <c r="Z162" s="7">
        <f t="shared" si="428"/>
        <v>-20000</v>
      </c>
    </row>
    <row r="163" spans="1:26" ht="15.75" customHeight="1">
      <c r="A163">
        <v>139</v>
      </c>
      <c r="B163">
        <f t="shared" si="0"/>
        <v>0</v>
      </c>
      <c r="C163" s="14">
        <v>47741</v>
      </c>
      <c r="D163" s="7">
        <f t="shared" si="8"/>
        <v>23873.86977222393</v>
      </c>
      <c r="E163" s="7">
        <f t="shared" si="9"/>
        <v>11166.30461264857</v>
      </c>
      <c r="F163" s="7">
        <f t="shared" si="15"/>
        <v>12707.565159575361</v>
      </c>
      <c r="G163" s="7">
        <f t="shared" si="10"/>
        <v>1721683.4898749026</v>
      </c>
      <c r="H163" s="4">
        <f>VLOOKUP(B163,'Расчёт страхования'!$D$5:$H$26,5,FALSE)</f>
        <v>0</v>
      </c>
      <c r="I163" s="7">
        <f t="shared" si="1"/>
        <v>0</v>
      </c>
      <c r="J163" s="7"/>
      <c r="K163" s="7"/>
      <c r="L163" s="7"/>
      <c r="M163" s="7"/>
      <c r="O163" s="7">
        <f t="shared" si="398"/>
        <v>23873.86977222393</v>
      </c>
      <c r="P163" s="7">
        <f t="shared" si="3"/>
        <v>6106725.6674608663</v>
      </c>
      <c r="S163" s="7">
        <f t="shared" si="4"/>
        <v>-1800000</v>
      </c>
      <c r="T163" s="7">
        <f t="shared" ref="T163:U163" si="429">-SUM(E$17:E163)</f>
        <v>-978316.51012509922</v>
      </c>
      <c r="U163" s="7">
        <f t="shared" si="429"/>
        <v>-2340151.3882140266</v>
      </c>
      <c r="V163" s="7">
        <f t="shared" ref="V163:W163" si="430">-SUM(I$17:I163)</f>
        <v>-243257.76912176347</v>
      </c>
      <c r="W163" s="7">
        <f t="shared" si="430"/>
        <v>-55000</v>
      </c>
      <c r="X163" s="7">
        <f t="shared" ref="X163:Z163" si="431">-SUM(L$17:L163)</f>
        <v>-150000</v>
      </c>
      <c r="Y163" s="7">
        <f t="shared" si="431"/>
        <v>-520000</v>
      </c>
      <c r="Z163" s="7">
        <f t="shared" si="431"/>
        <v>-20000</v>
      </c>
    </row>
    <row r="164" spans="1:26" ht="15.75" customHeight="1">
      <c r="A164">
        <v>140</v>
      </c>
      <c r="B164">
        <f t="shared" si="0"/>
        <v>0</v>
      </c>
      <c r="C164" s="14">
        <v>47771</v>
      </c>
      <c r="D164" s="7">
        <f t="shared" si="8"/>
        <v>23873.86977222393</v>
      </c>
      <c r="E164" s="7">
        <f t="shared" si="9"/>
        <v>11248.190846474659</v>
      </c>
      <c r="F164" s="7">
        <f t="shared" si="15"/>
        <v>12625.678925749271</v>
      </c>
      <c r="G164" s="7">
        <f t="shared" si="10"/>
        <v>1710435.299028428</v>
      </c>
      <c r="H164" s="4">
        <f>VLOOKUP(B164,'Расчёт страхования'!$D$5:$H$26,5,FALSE)</f>
        <v>0</v>
      </c>
      <c r="I164" s="7">
        <f t="shared" si="1"/>
        <v>0</v>
      </c>
      <c r="J164" s="7"/>
      <c r="K164" s="7"/>
      <c r="L164" s="7"/>
      <c r="M164" s="7"/>
      <c r="O164" s="7">
        <f t="shared" si="398"/>
        <v>23873.86977222393</v>
      </c>
      <c r="P164" s="7">
        <f t="shared" si="3"/>
        <v>6130599.53723309</v>
      </c>
      <c r="S164" s="7">
        <f t="shared" si="4"/>
        <v>-1800000</v>
      </c>
      <c r="T164" s="7">
        <f t="shared" ref="T164:U164" si="432">-SUM(E$17:E164)</f>
        <v>-989564.70097157382</v>
      </c>
      <c r="U164" s="7">
        <f t="shared" si="432"/>
        <v>-2352777.067139776</v>
      </c>
      <c r="V164" s="7">
        <f t="shared" ref="V164:W164" si="433">-SUM(I$17:I164)</f>
        <v>-243257.76912176347</v>
      </c>
      <c r="W164" s="7">
        <f t="shared" si="433"/>
        <v>-55000</v>
      </c>
      <c r="X164" s="7">
        <f t="shared" ref="X164:Z164" si="434">-SUM(L$17:L164)</f>
        <v>-150000</v>
      </c>
      <c r="Y164" s="7">
        <f t="shared" si="434"/>
        <v>-520000</v>
      </c>
      <c r="Z164" s="7">
        <f t="shared" si="434"/>
        <v>-20000</v>
      </c>
    </row>
    <row r="165" spans="1:26" ht="15.75" customHeight="1">
      <c r="A165">
        <v>141</v>
      </c>
      <c r="B165">
        <f t="shared" si="0"/>
        <v>0</v>
      </c>
      <c r="C165" s="14">
        <v>47802</v>
      </c>
      <c r="D165" s="7">
        <f t="shared" si="8"/>
        <v>23873.86977222393</v>
      </c>
      <c r="E165" s="7">
        <f t="shared" si="9"/>
        <v>11330.677579348809</v>
      </c>
      <c r="F165" s="7">
        <f t="shared" si="15"/>
        <v>12543.192192875122</v>
      </c>
      <c r="G165" s="7">
        <f t="shared" si="10"/>
        <v>1699104.6214490791</v>
      </c>
      <c r="H165" s="4">
        <f>VLOOKUP(B165,'Расчёт страхования'!$D$5:$H$26,5,FALSE)</f>
        <v>0</v>
      </c>
      <c r="I165" s="7">
        <f t="shared" si="1"/>
        <v>0</v>
      </c>
      <c r="J165" s="7"/>
      <c r="K165" s="7"/>
      <c r="L165" s="7"/>
      <c r="M165" s="7"/>
      <c r="O165" s="7">
        <f t="shared" si="398"/>
        <v>23873.86977222393</v>
      </c>
      <c r="P165" s="7">
        <f t="shared" si="3"/>
        <v>6154473.4070053138</v>
      </c>
      <c r="S165" s="7">
        <f t="shared" si="4"/>
        <v>-1800000</v>
      </c>
      <c r="T165" s="7">
        <f t="shared" ref="T165:U165" si="435">-SUM(E$17:E165)</f>
        <v>-1000895.3785509226</v>
      </c>
      <c r="U165" s="7">
        <f t="shared" si="435"/>
        <v>-2365320.2593326513</v>
      </c>
      <c r="V165" s="7">
        <f t="shared" ref="V165:W165" si="436">-SUM(I$17:I165)</f>
        <v>-243257.76912176347</v>
      </c>
      <c r="W165" s="7">
        <f t="shared" si="436"/>
        <v>-55000</v>
      </c>
      <c r="X165" s="7">
        <f t="shared" ref="X165:Z165" si="437">-SUM(L$17:L165)</f>
        <v>-150000</v>
      </c>
      <c r="Y165" s="7">
        <f t="shared" si="437"/>
        <v>-520000</v>
      </c>
      <c r="Z165" s="7">
        <f t="shared" si="437"/>
        <v>-20000</v>
      </c>
    </row>
    <row r="166" spans="1:26" ht="15.75" customHeight="1">
      <c r="A166">
        <v>142</v>
      </c>
      <c r="B166">
        <f t="shared" si="0"/>
        <v>0</v>
      </c>
      <c r="C166" s="14">
        <v>47832</v>
      </c>
      <c r="D166" s="7">
        <f t="shared" si="8"/>
        <v>23873.86977222393</v>
      </c>
      <c r="E166" s="7">
        <f t="shared" si="9"/>
        <v>11413.769214930699</v>
      </c>
      <c r="F166" s="7">
        <f t="shared" si="15"/>
        <v>12460.10055729323</v>
      </c>
      <c r="G166" s="7">
        <f t="shared" si="10"/>
        <v>1687690.8522341484</v>
      </c>
      <c r="H166" s="4">
        <f>VLOOKUP(B166,'Расчёт страхования'!$D$5:$H$26,5,FALSE)</f>
        <v>0</v>
      </c>
      <c r="I166" s="7">
        <f t="shared" si="1"/>
        <v>0</v>
      </c>
      <c r="J166" s="7"/>
      <c r="K166" s="7"/>
      <c r="L166" s="7"/>
      <c r="M166" s="7"/>
      <c r="O166" s="7">
        <f t="shared" si="398"/>
        <v>23873.86977222393</v>
      </c>
      <c r="P166" s="7">
        <f t="shared" si="3"/>
        <v>6178347.2767775375</v>
      </c>
      <c r="S166" s="7">
        <f t="shared" si="4"/>
        <v>-1800000</v>
      </c>
      <c r="T166" s="7">
        <f t="shared" ref="T166:U166" si="438">-SUM(E$17:E166)</f>
        <v>-1012309.1477658533</v>
      </c>
      <c r="U166" s="7">
        <f t="shared" si="438"/>
        <v>-2377780.3598899445</v>
      </c>
      <c r="V166" s="7">
        <f t="shared" ref="V166:W166" si="439">-SUM(I$17:I166)</f>
        <v>-243257.76912176347</v>
      </c>
      <c r="W166" s="7">
        <f t="shared" si="439"/>
        <v>-55000</v>
      </c>
      <c r="X166" s="7">
        <f t="shared" ref="X166:Z166" si="440">-SUM(L$17:L166)</f>
        <v>-150000</v>
      </c>
      <c r="Y166" s="7">
        <f t="shared" si="440"/>
        <v>-520000</v>
      </c>
      <c r="Z166" s="7">
        <f t="shared" si="440"/>
        <v>-20000</v>
      </c>
    </row>
    <row r="167" spans="1:26" ht="15.75" customHeight="1">
      <c r="A167">
        <v>143</v>
      </c>
      <c r="B167">
        <f t="shared" si="0"/>
        <v>0</v>
      </c>
      <c r="C167" s="14">
        <v>47863</v>
      </c>
      <c r="D167" s="7">
        <f t="shared" si="8"/>
        <v>23873.86977222393</v>
      </c>
      <c r="E167" s="7">
        <f t="shared" si="9"/>
        <v>11497.470189173524</v>
      </c>
      <c r="F167" s="7">
        <f t="shared" si="15"/>
        <v>12376.399583050406</v>
      </c>
      <c r="G167" s="7">
        <f t="shared" si="10"/>
        <v>1676193.3820449749</v>
      </c>
      <c r="H167" s="4">
        <f>VLOOKUP(B167,'Расчёт страхования'!$D$5:$H$26,5,FALSE)</f>
        <v>0</v>
      </c>
      <c r="I167" s="7">
        <f t="shared" si="1"/>
        <v>0</v>
      </c>
      <c r="J167" s="7"/>
      <c r="K167" s="7"/>
      <c r="L167" s="7"/>
      <c r="M167" s="7"/>
      <c r="O167" s="7">
        <f t="shared" si="398"/>
        <v>23873.86977222393</v>
      </c>
      <c r="P167" s="7">
        <f t="shared" si="3"/>
        <v>6202221.1465497613</v>
      </c>
      <c r="S167" s="7">
        <f t="shared" si="4"/>
        <v>-1800000</v>
      </c>
      <c r="T167" s="7">
        <f t="shared" ref="T167:U167" si="441">-SUM(E$17:E167)</f>
        <v>-1023806.6179550268</v>
      </c>
      <c r="U167" s="7">
        <f t="shared" si="441"/>
        <v>-2390156.7594729951</v>
      </c>
      <c r="V167" s="7">
        <f t="shared" ref="V167:W167" si="442">-SUM(I$17:I167)</f>
        <v>-243257.76912176347</v>
      </c>
      <c r="W167" s="7">
        <f t="shared" si="442"/>
        <v>-55000</v>
      </c>
      <c r="X167" s="7">
        <f t="shared" ref="X167:Z167" si="443">-SUM(L$17:L167)</f>
        <v>-150000</v>
      </c>
      <c r="Y167" s="7">
        <f t="shared" si="443"/>
        <v>-520000</v>
      </c>
      <c r="Z167" s="7">
        <f t="shared" si="443"/>
        <v>-20000</v>
      </c>
    </row>
    <row r="168" spans="1:26" ht="15.75" customHeight="1">
      <c r="A168">
        <v>144</v>
      </c>
      <c r="B168">
        <f t="shared" si="0"/>
        <v>13</v>
      </c>
      <c r="C168" s="14">
        <v>47894</v>
      </c>
      <c r="D168" s="7">
        <f t="shared" si="8"/>
        <v>23873.86977222393</v>
      </c>
      <c r="E168" s="7">
        <f t="shared" si="9"/>
        <v>11581.784970560795</v>
      </c>
      <c r="F168" s="7">
        <f t="shared" si="15"/>
        <v>12292.084801663135</v>
      </c>
      <c r="G168" s="7">
        <f t="shared" si="10"/>
        <v>1664611.5970744141</v>
      </c>
      <c r="H168" s="4">
        <f>VLOOKUP(B168,'Расчёт страхования'!$D$5:$H$26,5,FALSE)</f>
        <v>8.1499999999999993E-3</v>
      </c>
      <c r="I168" s="7">
        <f t="shared" si="1"/>
        <v>14923.242967772121</v>
      </c>
      <c r="J168" s="7">
        <f>$P$16</f>
        <v>5000</v>
      </c>
      <c r="K168" s="7"/>
      <c r="L168" s="7"/>
      <c r="M168" s="7"/>
      <c r="O168" s="7">
        <f t="shared" si="398"/>
        <v>43797.112739996053</v>
      </c>
      <c r="P168" s="7">
        <f t="shared" si="3"/>
        <v>6246018.2592897573</v>
      </c>
      <c r="S168" s="7">
        <f t="shared" si="4"/>
        <v>-1800000</v>
      </c>
      <c r="T168" s="7">
        <f t="shared" ref="T168:U168" si="444">-SUM(E$17:E168)</f>
        <v>-1035388.4029255876</v>
      </c>
      <c r="U168" s="7">
        <f t="shared" si="444"/>
        <v>-2402448.8442746582</v>
      </c>
      <c r="V168" s="7">
        <f t="shared" ref="V168:W168" si="445">-SUM(I$17:I168)</f>
        <v>-258181.01208953559</v>
      </c>
      <c r="W168" s="7">
        <f t="shared" si="445"/>
        <v>-60000</v>
      </c>
      <c r="X168" s="7">
        <f t="shared" ref="X168:Z168" si="446">-SUM(L$17:L168)</f>
        <v>-150000</v>
      </c>
      <c r="Y168" s="7">
        <f t="shared" si="446"/>
        <v>-520000</v>
      </c>
      <c r="Z168" s="7">
        <f t="shared" si="446"/>
        <v>-20000</v>
      </c>
    </row>
    <row r="169" spans="1:26" ht="15.75" customHeight="1">
      <c r="A169">
        <v>145</v>
      </c>
      <c r="B169">
        <f t="shared" si="0"/>
        <v>0</v>
      </c>
      <c r="C169" s="14">
        <v>47922</v>
      </c>
      <c r="D169" s="7">
        <f t="shared" si="8"/>
        <v>23873.86977222393</v>
      </c>
      <c r="E169" s="7">
        <f t="shared" si="9"/>
        <v>11666.718060344909</v>
      </c>
      <c r="F169" s="7">
        <f t="shared" si="15"/>
        <v>12207.151711879023</v>
      </c>
      <c r="G169" s="7">
        <f t="shared" si="10"/>
        <v>1652944.8790140692</v>
      </c>
      <c r="H169" s="4">
        <f>VLOOKUP(B169,'Расчёт страхования'!$D$5:$H$26,5,FALSE)</f>
        <v>0</v>
      </c>
      <c r="I169" s="7">
        <f t="shared" si="1"/>
        <v>0</v>
      </c>
      <c r="J169" s="7"/>
      <c r="K169" s="7"/>
      <c r="L169" s="7"/>
      <c r="M169" s="7"/>
      <c r="O169" s="7">
        <f t="shared" si="398"/>
        <v>23873.86977222393</v>
      </c>
      <c r="P169" s="7">
        <f t="shared" si="3"/>
        <v>6269892.1290619811</v>
      </c>
      <c r="S169" s="7">
        <f t="shared" si="4"/>
        <v>-1800000</v>
      </c>
      <c r="T169" s="7">
        <f t="shared" ref="T169:U169" si="447">-SUM(E$17:E169)</f>
        <v>-1047055.1209859325</v>
      </c>
      <c r="U169" s="7">
        <f t="shared" si="447"/>
        <v>-2414655.9959865371</v>
      </c>
      <c r="V169" s="7">
        <f t="shared" ref="V169:W169" si="448">-SUM(I$17:I169)</f>
        <v>-258181.01208953559</v>
      </c>
      <c r="W169" s="7">
        <f t="shared" si="448"/>
        <v>-60000</v>
      </c>
      <c r="X169" s="7">
        <f t="shared" ref="X169:Z169" si="449">-SUM(L$17:L169)</f>
        <v>-150000</v>
      </c>
      <c r="Y169" s="7">
        <f t="shared" si="449"/>
        <v>-520000</v>
      </c>
      <c r="Z169" s="7">
        <f t="shared" si="449"/>
        <v>-20000</v>
      </c>
    </row>
    <row r="170" spans="1:26" ht="15.75" customHeight="1">
      <c r="A170">
        <v>146</v>
      </c>
      <c r="B170">
        <f t="shared" si="0"/>
        <v>0</v>
      </c>
      <c r="C170" s="14">
        <v>47953</v>
      </c>
      <c r="D170" s="7">
        <f t="shared" si="8"/>
        <v>23873.86977222393</v>
      </c>
      <c r="E170" s="7">
        <f t="shared" si="9"/>
        <v>11752.273992787437</v>
      </c>
      <c r="F170" s="7">
        <f t="shared" si="15"/>
        <v>12121.595779436493</v>
      </c>
      <c r="G170" s="7">
        <f t="shared" si="10"/>
        <v>1641192.6050212819</v>
      </c>
      <c r="H170" s="4">
        <f>VLOOKUP(B170,'Расчёт страхования'!$D$5:$H$26,5,FALSE)</f>
        <v>0</v>
      </c>
      <c r="I170" s="7">
        <f t="shared" si="1"/>
        <v>0</v>
      </c>
      <c r="J170" s="7"/>
      <c r="K170" s="7"/>
      <c r="L170" s="7"/>
      <c r="M170" s="7"/>
      <c r="O170" s="7">
        <f t="shared" si="398"/>
        <v>23873.86977222393</v>
      </c>
      <c r="P170" s="7">
        <f t="shared" si="3"/>
        <v>6293765.9988342049</v>
      </c>
      <c r="S170" s="7">
        <f t="shared" si="4"/>
        <v>-1800000</v>
      </c>
      <c r="T170" s="7">
        <f t="shared" ref="T170:U170" si="450">-SUM(E$17:E170)</f>
        <v>-1058807.39497872</v>
      </c>
      <c r="U170" s="7">
        <f t="shared" si="450"/>
        <v>-2426777.5917659737</v>
      </c>
      <c r="V170" s="7">
        <f t="shared" ref="V170:W170" si="451">-SUM(I$17:I170)</f>
        <v>-258181.01208953559</v>
      </c>
      <c r="W170" s="7">
        <f t="shared" si="451"/>
        <v>-60000</v>
      </c>
      <c r="X170" s="7">
        <f t="shared" ref="X170:Z170" si="452">-SUM(L$17:L170)</f>
        <v>-150000</v>
      </c>
      <c r="Y170" s="7">
        <f t="shared" si="452"/>
        <v>-520000</v>
      </c>
      <c r="Z170" s="7">
        <f t="shared" si="452"/>
        <v>-20000</v>
      </c>
    </row>
    <row r="171" spans="1:26" ht="15.75" customHeight="1">
      <c r="A171">
        <v>147</v>
      </c>
      <c r="B171">
        <f t="shared" si="0"/>
        <v>0</v>
      </c>
      <c r="C171" s="14">
        <v>47983</v>
      </c>
      <c r="D171" s="7">
        <f t="shared" si="8"/>
        <v>23873.86977222393</v>
      </c>
      <c r="E171" s="7">
        <f t="shared" si="9"/>
        <v>11838.457335401212</v>
      </c>
      <c r="F171" s="7">
        <f t="shared" si="15"/>
        <v>12035.412436822719</v>
      </c>
      <c r="G171" s="7">
        <f t="shared" si="10"/>
        <v>1629354.1476858805</v>
      </c>
      <c r="H171" s="4">
        <f>VLOOKUP(B171,'Расчёт страхования'!$D$5:$H$26,5,FALSE)</f>
        <v>0</v>
      </c>
      <c r="I171" s="7">
        <f t="shared" si="1"/>
        <v>0</v>
      </c>
      <c r="J171" s="7"/>
      <c r="K171" s="7"/>
      <c r="L171" s="7"/>
      <c r="M171" s="7"/>
      <c r="O171" s="7">
        <f t="shared" si="398"/>
        <v>23873.86977222393</v>
      </c>
      <c r="P171" s="7">
        <f t="shared" si="3"/>
        <v>6317639.8686064286</v>
      </c>
      <c r="S171" s="7">
        <f t="shared" si="4"/>
        <v>-1800000</v>
      </c>
      <c r="T171" s="7">
        <f t="shared" ref="T171:U171" si="453">-SUM(E$17:E171)</f>
        <v>-1070645.8523141213</v>
      </c>
      <c r="U171" s="7">
        <f t="shared" si="453"/>
        <v>-2438813.0042027966</v>
      </c>
      <c r="V171" s="7">
        <f t="shared" ref="V171:W171" si="454">-SUM(I$17:I171)</f>
        <v>-258181.01208953559</v>
      </c>
      <c r="W171" s="7">
        <f t="shared" si="454"/>
        <v>-60000</v>
      </c>
      <c r="X171" s="7">
        <f t="shared" ref="X171:Z171" si="455">-SUM(L$17:L171)</f>
        <v>-150000</v>
      </c>
      <c r="Y171" s="7">
        <f t="shared" si="455"/>
        <v>-520000</v>
      </c>
      <c r="Z171" s="7">
        <f t="shared" si="455"/>
        <v>-20000</v>
      </c>
    </row>
    <row r="172" spans="1:26" ht="15.75" customHeight="1">
      <c r="A172">
        <v>148</v>
      </c>
      <c r="B172">
        <f t="shared" si="0"/>
        <v>0</v>
      </c>
      <c r="C172" s="14">
        <v>48014</v>
      </c>
      <c r="D172" s="7">
        <f t="shared" si="8"/>
        <v>23873.86977222393</v>
      </c>
      <c r="E172" s="7">
        <f t="shared" si="9"/>
        <v>11925.272689194155</v>
      </c>
      <c r="F172" s="7">
        <f t="shared" si="15"/>
        <v>11948.597083029776</v>
      </c>
      <c r="G172" s="7">
        <f t="shared" si="10"/>
        <v>1617428.8749966864</v>
      </c>
      <c r="H172" s="4">
        <f>VLOOKUP(B172,'Расчёт страхования'!$D$5:$H$26,5,FALSE)</f>
        <v>0</v>
      </c>
      <c r="I172" s="7">
        <f t="shared" si="1"/>
        <v>0</v>
      </c>
      <c r="J172" s="7"/>
      <c r="K172" s="7"/>
      <c r="L172" s="7"/>
      <c r="M172" s="7"/>
      <c r="O172" s="7">
        <f t="shared" si="398"/>
        <v>23873.86977222393</v>
      </c>
      <c r="P172" s="7">
        <f t="shared" si="3"/>
        <v>6341513.7383786524</v>
      </c>
      <c r="S172" s="7">
        <f t="shared" si="4"/>
        <v>-1800000</v>
      </c>
      <c r="T172" s="7">
        <f t="shared" ref="T172:U172" si="456">-SUM(E$17:E172)</f>
        <v>-1082571.1250033155</v>
      </c>
      <c r="U172" s="7">
        <f t="shared" si="456"/>
        <v>-2450761.6012858264</v>
      </c>
      <c r="V172" s="7">
        <f t="shared" ref="V172:W172" si="457">-SUM(I$17:I172)</f>
        <v>-258181.01208953559</v>
      </c>
      <c r="W172" s="7">
        <f t="shared" si="457"/>
        <v>-60000</v>
      </c>
      <c r="X172" s="7">
        <f t="shared" ref="X172:Z172" si="458">-SUM(L$17:L172)</f>
        <v>-150000</v>
      </c>
      <c r="Y172" s="7">
        <f t="shared" si="458"/>
        <v>-520000</v>
      </c>
      <c r="Z172" s="7">
        <f t="shared" si="458"/>
        <v>-20000</v>
      </c>
    </row>
    <row r="173" spans="1:26" ht="15.75" customHeight="1">
      <c r="A173">
        <v>149</v>
      </c>
      <c r="B173">
        <f t="shared" si="0"/>
        <v>0</v>
      </c>
      <c r="C173" s="14">
        <v>48044</v>
      </c>
      <c r="D173" s="7">
        <f t="shared" si="8"/>
        <v>23873.86977222393</v>
      </c>
      <c r="E173" s="7">
        <f t="shared" si="9"/>
        <v>12012.724688914912</v>
      </c>
      <c r="F173" s="7">
        <f t="shared" si="15"/>
        <v>11861.14508330902</v>
      </c>
      <c r="G173" s="7">
        <f t="shared" si="10"/>
        <v>1605416.1503077715</v>
      </c>
      <c r="H173" s="4">
        <f>VLOOKUP(B173,'Расчёт страхования'!$D$5:$H$26,5,FALSE)</f>
        <v>0</v>
      </c>
      <c r="I173" s="7">
        <f t="shared" si="1"/>
        <v>0</v>
      </c>
      <c r="J173" s="7"/>
      <c r="K173" s="7"/>
      <c r="L173" s="7"/>
      <c r="M173" s="7"/>
      <c r="O173" s="7">
        <f t="shared" si="398"/>
        <v>23873.86977222393</v>
      </c>
      <c r="P173" s="7">
        <f t="shared" si="3"/>
        <v>6365387.6081508761</v>
      </c>
      <c r="S173" s="7">
        <f t="shared" si="4"/>
        <v>-1800000</v>
      </c>
      <c r="T173" s="7">
        <f t="shared" ref="T173:U173" si="459">-SUM(E$17:E173)</f>
        <v>-1094583.8496922303</v>
      </c>
      <c r="U173" s="7">
        <f t="shared" si="459"/>
        <v>-2462622.7463691356</v>
      </c>
      <c r="V173" s="7">
        <f t="shared" ref="V173:W173" si="460">-SUM(I$17:I173)</f>
        <v>-258181.01208953559</v>
      </c>
      <c r="W173" s="7">
        <f t="shared" si="460"/>
        <v>-60000</v>
      </c>
      <c r="X173" s="7">
        <f t="shared" ref="X173:Z173" si="461">-SUM(L$17:L173)</f>
        <v>-150000</v>
      </c>
      <c r="Y173" s="7">
        <f t="shared" si="461"/>
        <v>-520000</v>
      </c>
      <c r="Z173" s="7">
        <f t="shared" si="461"/>
        <v>-20000</v>
      </c>
    </row>
    <row r="174" spans="1:26" ht="15.75" customHeight="1">
      <c r="A174">
        <v>150</v>
      </c>
      <c r="B174">
        <f t="shared" si="0"/>
        <v>0</v>
      </c>
      <c r="C174" s="14">
        <v>48075</v>
      </c>
      <c r="D174" s="7">
        <f t="shared" si="8"/>
        <v>23873.86977222393</v>
      </c>
      <c r="E174" s="7">
        <f t="shared" si="9"/>
        <v>12100.818003300286</v>
      </c>
      <c r="F174" s="7">
        <f t="shared" si="15"/>
        <v>11773.05176892364</v>
      </c>
      <c r="G174" s="7">
        <f t="shared" si="10"/>
        <v>1593315.3323044712</v>
      </c>
      <c r="H174" s="4">
        <f>VLOOKUP(B174,'Расчёт страхования'!$D$5:$H$26,5,FALSE)</f>
        <v>0</v>
      </c>
      <c r="I174" s="7">
        <f t="shared" si="1"/>
        <v>0</v>
      </c>
      <c r="J174" s="7"/>
      <c r="K174" s="7"/>
      <c r="L174" s="7"/>
      <c r="M174" s="7"/>
      <c r="O174" s="7">
        <f t="shared" si="398"/>
        <v>23873.869772223927</v>
      </c>
      <c r="P174" s="7">
        <f t="shared" si="3"/>
        <v>6389261.4779230999</v>
      </c>
      <c r="S174" s="7">
        <f t="shared" si="4"/>
        <v>-1800000</v>
      </c>
      <c r="T174" s="7">
        <f t="shared" ref="T174:U174" si="462">-SUM(E$17:E174)</f>
        <v>-1106684.6676955307</v>
      </c>
      <c r="U174" s="7">
        <f t="shared" si="462"/>
        <v>-2474395.7981380592</v>
      </c>
      <c r="V174" s="7">
        <f t="shared" ref="V174:W174" si="463">-SUM(I$17:I174)</f>
        <v>-258181.01208953559</v>
      </c>
      <c r="W174" s="7">
        <f t="shared" si="463"/>
        <v>-60000</v>
      </c>
      <c r="X174" s="7">
        <f t="shared" ref="X174:Z174" si="464">-SUM(L$17:L174)</f>
        <v>-150000</v>
      </c>
      <c r="Y174" s="7">
        <f t="shared" si="464"/>
        <v>-520000</v>
      </c>
      <c r="Z174" s="7">
        <f t="shared" si="464"/>
        <v>-20000</v>
      </c>
    </row>
    <row r="175" spans="1:26" ht="15.75" customHeight="1">
      <c r="A175">
        <v>151</v>
      </c>
      <c r="B175">
        <f t="shared" si="0"/>
        <v>0</v>
      </c>
      <c r="C175" s="14">
        <v>48106</v>
      </c>
      <c r="D175" s="7">
        <f t="shared" si="8"/>
        <v>23873.86977222393</v>
      </c>
      <c r="E175" s="7">
        <f t="shared" si="9"/>
        <v>12189.557335324491</v>
      </c>
      <c r="F175" s="7">
        <f t="shared" si="15"/>
        <v>11684.312436899441</v>
      </c>
      <c r="G175" s="7">
        <f t="shared" si="10"/>
        <v>1581125.7749691466</v>
      </c>
      <c r="H175" s="4">
        <f>VLOOKUP(B175,'Расчёт страхования'!$D$5:$H$26,5,FALSE)</f>
        <v>0</v>
      </c>
      <c r="I175" s="7">
        <f t="shared" si="1"/>
        <v>0</v>
      </c>
      <c r="J175" s="7"/>
      <c r="K175" s="7"/>
      <c r="L175" s="7"/>
      <c r="M175" s="7"/>
      <c r="O175" s="7">
        <f t="shared" si="398"/>
        <v>23873.86977222393</v>
      </c>
      <c r="P175" s="7">
        <f t="shared" si="3"/>
        <v>6413135.3476953236</v>
      </c>
      <c r="S175" s="7">
        <f t="shared" si="4"/>
        <v>-1800000</v>
      </c>
      <c r="T175" s="7">
        <f t="shared" ref="T175:U175" si="465">-SUM(E$17:E175)</f>
        <v>-1118874.2250308553</v>
      </c>
      <c r="U175" s="7">
        <f t="shared" si="465"/>
        <v>-2486080.1105749588</v>
      </c>
      <c r="V175" s="7">
        <f t="shared" ref="V175:W175" si="466">-SUM(I$17:I175)</f>
        <v>-258181.01208953559</v>
      </c>
      <c r="W175" s="7">
        <f t="shared" si="466"/>
        <v>-60000</v>
      </c>
      <c r="X175" s="7">
        <f t="shared" ref="X175:Z175" si="467">-SUM(L$17:L175)</f>
        <v>-150000</v>
      </c>
      <c r="Y175" s="7">
        <f t="shared" si="467"/>
        <v>-520000</v>
      </c>
      <c r="Z175" s="7">
        <f t="shared" si="467"/>
        <v>-20000</v>
      </c>
    </row>
    <row r="176" spans="1:26" ht="15.75" customHeight="1">
      <c r="A176">
        <v>152</v>
      </c>
      <c r="B176">
        <f t="shared" si="0"/>
        <v>0</v>
      </c>
      <c r="C176" s="14">
        <v>48136</v>
      </c>
      <c r="D176" s="7">
        <f t="shared" si="8"/>
        <v>23873.86977222393</v>
      </c>
      <c r="E176" s="7">
        <f t="shared" si="9"/>
        <v>12278.947422450203</v>
      </c>
      <c r="F176" s="7">
        <f t="shared" si="15"/>
        <v>11594.922349773729</v>
      </c>
      <c r="G176" s="7">
        <f t="shared" si="10"/>
        <v>1568846.8275466964</v>
      </c>
      <c r="H176" s="4">
        <f>VLOOKUP(B176,'Расчёт страхования'!$D$5:$H$26,5,FALSE)</f>
        <v>0</v>
      </c>
      <c r="I176" s="7">
        <f t="shared" si="1"/>
        <v>0</v>
      </c>
      <c r="J176" s="7"/>
      <c r="K176" s="7"/>
      <c r="L176" s="7"/>
      <c r="M176" s="7"/>
      <c r="O176" s="7">
        <f t="shared" si="398"/>
        <v>23873.86977222393</v>
      </c>
      <c r="P176" s="7">
        <f t="shared" si="3"/>
        <v>6437009.2174675474</v>
      </c>
      <c r="S176" s="7">
        <f t="shared" si="4"/>
        <v>-1800000</v>
      </c>
      <c r="T176" s="7">
        <f t="shared" ref="T176:U176" si="468">-SUM(E$17:E176)</f>
        <v>-1131153.1724533055</v>
      </c>
      <c r="U176" s="7">
        <f t="shared" si="468"/>
        <v>-2497675.0329247327</v>
      </c>
      <c r="V176" s="7">
        <f t="shared" ref="V176:W176" si="469">-SUM(I$17:I176)</f>
        <v>-258181.01208953559</v>
      </c>
      <c r="W176" s="7">
        <f t="shared" si="469"/>
        <v>-60000</v>
      </c>
      <c r="X176" s="7">
        <f t="shared" ref="X176:Z176" si="470">-SUM(L$17:L176)</f>
        <v>-150000</v>
      </c>
      <c r="Y176" s="7">
        <f t="shared" si="470"/>
        <v>-520000</v>
      </c>
      <c r="Z176" s="7">
        <f t="shared" si="470"/>
        <v>-20000</v>
      </c>
    </row>
    <row r="177" spans="1:26" ht="15.75" customHeight="1">
      <c r="A177">
        <v>153</v>
      </c>
      <c r="B177">
        <f t="shared" si="0"/>
        <v>0</v>
      </c>
      <c r="C177" s="14">
        <v>48167</v>
      </c>
      <c r="D177" s="7">
        <f t="shared" si="8"/>
        <v>23873.86977222393</v>
      </c>
      <c r="E177" s="7">
        <f t="shared" si="9"/>
        <v>12368.993036881506</v>
      </c>
      <c r="F177" s="7">
        <f t="shared" si="15"/>
        <v>11504.876735342425</v>
      </c>
      <c r="G177" s="7">
        <f t="shared" si="10"/>
        <v>1556477.8345098149</v>
      </c>
      <c r="H177" s="4">
        <f>VLOOKUP(B177,'Расчёт страхования'!$D$5:$H$26,5,FALSE)</f>
        <v>0</v>
      </c>
      <c r="I177" s="7">
        <f t="shared" si="1"/>
        <v>0</v>
      </c>
      <c r="J177" s="7"/>
      <c r="K177" s="7"/>
      <c r="L177" s="7"/>
      <c r="M177" s="7"/>
      <c r="O177" s="7">
        <f t="shared" si="398"/>
        <v>23873.86977222393</v>
      </c>
      <c r="P177" s="7">
        <f t="shared" si="3"/>
        <v>6460883.0872397712</v>
      </c>
      <c r="S177" s="7">
        <f t="shared" si="4"/>
        <v>-1800000</v>
      </c>
      <c r="T177" s="7">
        <f t="shared" ref="T177:U177" si="471">-SUM(E$17:E177)</f>
        <v>-1143522.165490187</v>
      </c>
      <c r="U177" s="7">
        <f t="shared" si="471"/>
        <v>-2509179.9096600749</v>
      </c>
      <c r="V177" s="7">
        <f t="shared" ref="V177:W177" si="472">-SUM(I$17:I177)</f>
        <v>-258181.01208953559</v>
      </c>
      <c r="W177" s="7">
        <f t="shared" si="472"/>
        <v>-60000</v>
      </c>
      <c r="X177" s="7">
        <f t="shared" ref="X177:Z177" si="473">-SUM(L$17:L177)</f>
        <v>-150000</v>
      </c>
      <c r="Y177" s="7">
        <f t="shared" si="473"/>
        <v>-520000</v>
      </c>
      <c r="Z177" s="7">
        <f t="shared" si="473"/>
        <v>-20000</v>
      </c>
    </row>
    <row r="178" spans="1:26" ht="15.75" customHeight="1">
      <c r="A178">
        <v>154</v>
      </c>
      <c r="B178">
        <f t="shared" si="0"/>
        <v>0</v>
      </c>
      <c r="C178" s="14">
        <v>48197</v>
      </c>
      <c r="D178" s="7">
        <f t="shared" si="8"/>
        <v>23873.86977222393</v>
      </c>
      <c r="E178" s="7">
        <f t="shared" si="9"/>
        <v>12459.698985818637</v>
      </c>
      <c r="F178" s="7">
        <f t="shared" si="15"/>
        <v>11414.170786405297</v>
      </c>
      <c r="G178" s="7">
        <f t="shared" si="10"/>
        <v>1544018.1355239963</v>
      </c>
      <c r="H178" s="4">
        <f>VLOOKUP(B178,'Расчёт страхования'!$D$5:$H$26,5,FALSE)</f>
        <v>0</v>
      </c>
      <c r="I178" s="7">
        <f t="shared" si="1"/>
        <v>0</v>
      </c>
      <c r="J178" s="7"/>
      <c r="K178" s="7"/>
      <c r="L178" s="7"/>
      <c r="M178" s="7"/>
      <c r="O178" s="7">
        <f t="shared" si="398"/>
        <v>23873.869772223934</v>
      </c>
      <c r="P178" s="7">
        <f t="shared" si="3"/>
        <v>6484756.9570119949</v>
      </c>
      <c r="S178" s="7">
        <f t="shared" si="4"/>
        <v>-1800000</v>
      </c>
      <c r="T178" s="7">
        <f t="shared" ref="T178:U178" si="474">-SUM(E$17:E178)</f>
        <v>-1155981.8644760055</v>
      </c>
      <c r="U178" s="7">
        <f t="shared" si="474"/>
        <v>-2520594.0804464803</v>
      </c>
      <c r="V178" s="7">
        <f t="shared" ref="V178:W178" si="475">-SUM(I$17:I178)</f>
        <v>-258181.01208953559</v>
      </c>
      <c r="W178" s="7">
        <f t="shared" si="475"/>
        <v>-60000</v>
      </c>
      <c r="X178" s="7">
        <f t="shared" ref="X178:Z178" si="476">-SUM(L$17:L178)</f>
        <v>-150000</v>
      </c>
      <c r="Y178" s="7">
        <f t="shared" si="476"/>
        <v>-520000</v>
      </c>
      <c r="Z178" s="7">
        <f t="shared" si="476"/>
        <v>-20000</v>
      </c>
    </row>
    <row r="179" spans="1:26" ht="15.75" customHeight="1">
      <c r="A179">
        <v>155</v>
      </c>
      <c r="B179">
        <f t="shared" si="0"/>
        <v>0</v>
      </c>
      <c r="C179" s="14">
        <v>48228</v>
      </c>
      <c r="D179" s="7">
        <f t="shared" si="8"/>
        <v>23873.86977222393</v>
      </c>
      <c r="E179" s="7">
        <f t="shared" si="9"/>
        <v>12551.070111714638</v>
      </c>
      <c r="F179" s="7">
        <f t="shared" si="15"/>
        <v>11322.79966050929</v>
      </c>
      <c r="G179" s="7">
        <f t="shared" si="10"/>
        <v>1531467.0654122818</v>
      </c>
      <c r="H179" s="4">
        <f>VLOOKUP(B179,'Расчёт страхования'!$D$5:$H$26,5,FALSE)</f>
        <v>0</v>
      </c>
      <c r="I179" s="7">
        <f t="shared" si="1"/>
        <v>0</v>
      </c>
      <c r="J179" s="7"/>
      <c r="K179" s="7"/>
      <c r="L179" s="7"/>
      <c r="M179" s="7"/>
      <c r="O179" s="7">
        <f t="shared" si="398"/>
        <v>23873.86977222393</v>
      </c>
      <c r="P179" s="7">
        <f t="shared" si="3"/>
        <v>6508630.8267842187</v>
      </c>
      <c r="S179" s="7">
        <f t="shared" si="4"/>
        <v>-1800000</v>
      </c>
      <c r="T179" s="7">
        <f t="shared" ref="T179:U179" si="477">-SUM(E$17:E179)</f>
        <v>-1168532.9345877201</v>
      </c>
      <c r="U179" s="7">
        <f t="shared" si="477"/>
        <v>-2531916.8801069898</v>
      </c>
      <c r="V179" s="7">
        <f t="shared" ref="V179:W179" si="478">-SUM(I$17:I179)</f>
        <v>-258181.01208953559</v>
      </c>
      <c r="W179" s="7">
        <f t="shared" si="478"/>
        <v>-60000</v>
      </c>
      <c r="X179" s="7">
        <f t="shared" ref="X179:Z179" si="479">-SUM(L$17:L179)</f>
        <v>-150000</v>
      </c>
      <c r="Y179" s="7">
        <f t="shared" si="479"/>
        <v>-520000</v>
      </c>
      <c r="Z179" s="7">
        <f t="shared" si="479"/>
        <v>-20000</v>
      </c>
    </row>
    <row r="180" spans="1:26" ht="15.75" customHeight="1">
      <c r="A180">
        <v>156</v>
      </c>
      <c r="B180">
        <f t="shared" si="0"/>
        <v>14</v>
      </c>
      <c r="C180" s="14">
        <v>48259</v>
      </c>
      <c r="D180" s="7">
        <f t="shared" si="8"/>
        <v>23873.86977222393</v>
      </c>
      <c r="E180" s="7">
        <f t="shared" si="9"/>
        <v>12643.111292533877</v>
      </c>
      <c r="F180" s="7">
        <f t="shared" si="15"/>
        <v>11230.75847969005</v>
      </c>
      <c r="G180" s="7">
        <f t="shared" si="10"/>
        <v>1518823.954119748</v>
      </c>
      <c r="H180" s="4">
        <f>VLOOKUP(B180,'Расчёт страхования'!$D$5:$H$26,5,FALSE)</f>
        <v>8.2699999999999996E-3</v>
      </c>
      <c r="I180" s="7">
        <f t="shared" si="1"/>
        <v>13816.741510627347</v>
      </c>
      <c r="J180" s="7">
        <f>$P$16</f>
        <v>5000</v>
      </c>
      <c r="K180" s="7"/>
      <c r="L180" s="7"/>
      <c r="M180" s="7"/>
      <c r="O180" s="7">
        <f t="shared" si="398"/>
        <v>42690.611282851271</v>
      </c>
      <c r="P180" s="7">
        <f t="shared" si="3"/>
        <v>6551321.4380670702</v>
      </c>
      <c r="S180" s="7">
        <f t="shared" si="4"/>
        <v>-1800000</v>
      </c>
      <c r="T180" s="7">
        <f t="shared" ref="T180:U180" si="480">-SUM(E$17:E180)</f>
        <v>-1181176.0458802539</v>
      </c>
      <c r="U180" s="7">
        <f t="shared" si="480"/>
        <v>-2543147.6385866799</v>
      </c>
      <c r="V180" s="7">
        <f t="shared" ref="V180:W180" si="481">-SUM(I$17:I180)</f>
        <v>-271997.75360016292</v>
      </c>
      <c r="W180" s="7">
        <f t="shared" si="481"/>
        <v>-65000</v>
      </c>
      <c r="X180" s="7">
        <f t="shared" ref="X180:Z180" si="482">-SUM(L$17:L180)</f>
        <v>-150000</v>
      </c>
      <c r="Y180" s="7">
        <f t="shared" si="482"/>
        <v>-520000</v>
      </c>
      <c r="Z180" s="7">
        <f t="shared" si="482"/>
        <v>-20000</v>
      </c>
    </row>
    <row r="181" spans="1:26" ht="15.75" customHeight="1">
      <c r="A181">
        <v>157</v>
      </c>
      <c r="B181">
        <f t="shared" si="0"/>
        <v>0</v>
      </c>
      <c r="C181" s="14">
        <v>48288</v>
      </c>
      <c r="D181" s="7">
        <f t="shared" si="8"/>
        <v>23873.86977222393</v>
      </c>
      <c r="E181" s="7">
        <f t="shared" si="9"/>
        <v>12735.827442012462</v>
      </c>
      <c r="F181" s="7">
        <f t="shared" si="15"/>
        <v>11138.042330211469</v>
      </c>
      <c r="G181" s="7">
        <f t="shared" si="10"/>
        <v>1506088.1266777355</v>
      </c>
      <c r="H181" s="4">
        <f>VLOOKUP(B181,'Расчёт страхования'!$D$5:$H$26,5,FALSE)</f>
        <v>0</v>
      </c>
      <c r="I181" s="7">
        <f t="shared" si="1"/>
        <v>0</v>
      </c>
      <c r="J181" s="7"/>
      <c r="K181" s="7"/>
      <c r="L181" s="7"/>
      <c r="M181" s="7"/>
      <c r="O181" s="7">
        <f t="shared" si="398"/>
        <v>23873.86977222393</v>
      </c>
      <c r="P181" s="7">
        <f t="shared" si="3"/>
        <v>6575195.307839294</v>
      </c>
      <c r="S181" s="7">
        <f t="shared" si="4"/>
        <v>-1800000</v>
      </c>
      <c r="T181" s="7">
        <f t="shared" ref="T181:U181" si="483">-SUM(E$17:E181)</f>
        <v>-1193911.8733222664</v>
      </c>
      <c r="U181" s="7">
        <f t="shared" si="483"/>
        <v>-2554285.6809168914</v>
      </c>
      <c r="V181" s="7">
        <f t="shared" ref="V181:W181" si="484">-SUM(I$17:I181)</f>
        <v>-271997.75360016292</v>
      </c>
      <c r="W181" s="7">
        <f t="shared" si="484"/>
        <v>-65000</v>
      </c>
      <c r="X181" s="7">
        <f t="shared" ref="X181:Z181" si="485">-SUM(L$17:L181)</f>
        <v>-150000</v>
      </c>
      <c r="Y181" s="7">
        <f t="shared" si="485"/>
        <v>-520000</v>
      </c>
      <c r="Z181" s="7">
        <f t="shared" si="485"/>
        <v>-20000</v>
      </c>
    </row>
    <row r="182" spans="1:26" ht="15.75" customHeight="1">
      <c r="A182">
        <v>158</v>
      </c>
      <c r="B182">
        <f t="shared" si="0"/>
        <v>0</v>
      </c>
      <c r="C182" s="14">
        <v>48319</v>
      </c>
      <c r="D182" s="7">
        <f t="shared" si="8"/>
        <v>23873.86977222393</v>
      </c>
      <c r="E182" s="7">
        <f t="shared" si="9"/>
        <v>12829.223509920552</v>
      </c>
      <c r="F182" s="7">
        <f t="shared" si="15"/>
        <v>11044.646262303377</v>
      </c>
      <c r="G182" s="7">
        <f t="shared" si="10"/>
        <v>1493258.9031678149</v>
      </c>
      <c r="H182" s="4">
        <f>VLOOKUP(B182,'Расчёт страхования'!$D$5:$H$26,5,FALSE)</f>
        <v>0</v>
      </c>
      <c r="I182" s="7">
        <f t="shared" si="1"/>
        <v>0</v>
      </c>
      <c r="J182" s="7"/>
      <c r="K182" s="7"/>
      <c r="L182" s="7"/>
      <c r="M182" s="7"/>
      <c r="O182" s="7">
        <f t="shared" si="398"/>
        <v>23873.86977222393</v>
      </c>
      <c r="P182" s="7">
        <f t="shared" si="3"/>
        <v>6599069.1776115177</v>
      </c>
      <c r="S182" s="7">
        <f t="shared" si="4"/>
        <v>-1800000</v>
      </c>
      <c r="T182" s="7">
        <f t="shared" ref="T182:U182" si="486">-SUM(E$17:E182)</f>
        <v>-1206741.0968321869</v>
      </c>
      <c r="U182" s="7">
        <f t="shared" si="486"/>
        <v>-2565330.3271791949</v>
      </c>
      <c r="V182" s="7">
        <f t="shared" ref="V182:W182" si="487">-SUM(I$17:I182)</f>
        <v>-271997.75360016292</v>
      </c>
      <c r="W182" s="7">
        <f t="shared" si="487"/>
        <v>-65000</v>
      </c>
      <c r="X182" s="7">
        <f t="shared" ref="X182:Z182" si="488">-SUM(L$17:L182)</f>
        <v>-150000</v>
      </c>
      <c r="Y182" s="7">
        <f t="shared" si="488"/>
        <v>-520000</v>
      </c>
      <c r="Z182" s="7">
        <f t="shared" si="488"/>
        <v>-20000</v>
      </c>
    </row>
    <row r="183" spans="1:26" ht="15.75" customHeight="1">
      <c r="A183">
        <v>159</v>
      </c>
      <c r="B183">
        <f t="shared" si="0"/>
        <v>0</v>
      </c>
      <c r="C183" s="14">
        <v>48349</v>
      </c>
      <c r="D183" s="7">
        <f t="shared" si="8"/>
        <v>23873.86977222393</v>
      </c>
      <c r="E183" s="7">
        <f t="shared" si="9"/>
        <v>12923.304482326637</v>
      </c>
      <c r="F183" s="7">
        <f t="shared" si="15"/>
        <v>10950.565289897295</v>
      </c>
      <c r="G183" s="7">
        <f t="shared" si="10"/>
        <v>1480335.5986854883</v>
      </c>
      <c r="H183" s="4">
        <f>VLOOKUP(B183,'Расчёт страхования'!$D$5:$H$26,5,FALSE)</f>
        <v>0</v>
      </c>
      <c r="I183" s="7">
        <f t="shared" si="1"/>
        <v>0</v>
      </c>
      <c r="J183" s="7"/>
      <c r="K183" s="7"/>
      <c r="L183" s="7"/>
      <c r="M183" s="7"/>
      <c r="O183" s="7">
        <f t="shared" si="398"/>
        <v>23873.86977222393</v>
      </c>
      <c r="P183" s="7">
        <f t="shared" si="3"/>
        <v>6622943.0473837415</v>
      </c>
      <c r="S183" s="7">
        <f t="shared" si="4"/>
        <v>-1800000</v>
      </c>
      <c r="T183" s="7">
        <f t="shared" ref="T183:U183" si="489">-SUM(E$17:E183)</f>
        <v>-1219664.4013145135</v>
      </c>
      <c r="U183" s="7">
        <f t="shared" si="489"/>
        <v>-2576280.8924690923</v>
      </c>
      <c r="V183" s="7">
        <f t="shared" ref="V183:W183" si="490">-SUM(I$17:I183)</f>
        <v>-271997.75360016292</v>
      </c>
      <c r="W183" s="7">
        <f t="shared" si="490"/>
        <v>-65000</v>
      </c>
      <c r="X183" s="7">
        <f t="shared" ref="X183:Z183" si="491">-SUM(L$17:L183)</f>
        <v>-150000</v>
      </c>
      <c r="Y183" s="7">
        <f t="shared" si="491"/>
        <v>-520000</v>
      </c>
      <c r="Z183" s="7">
        <f t="shared" si="491"/>
        <v>-20000</v>
      </c>
    </row>
    <row r="184" spans="1:26" ht="15.75" customHeight="1">
      <c r="A184">
        <v>160</v>
      </c>
      <c r="B184">
        <f t="shared" si="0"/>
        <v>0</v>
      </c>
      <c r="C184" s="14">
        <v>48380</v>
      </c>
      <c r="D184" s="7">
        <f t="shared" si="8"/>
        <v>23873.86977222393</v>
      </c>
      <c r="E184" s="7">
        <f t="shared" si="9"/>
        <v>13018.075381863697</v>
      </c>
      <c r="F184" s="7">
        <f t="shared" si="15"/>
        <v>10855.794390360232</v>
      </c>
      <c r="G184" s="7">
        <f t="shared" si="10"/>
        <v>1467317.5233036247</v>
      </c>
      <c r="H184" s="4">
        <f>VLOOKUP(B184,'Расчёт страхования'!$D$5:$H$26,5,FALSE)</f>
        <v>0</v>
      </c>
      <c r="I184" s="7">
        <f t="shared" si="1"/>
        <v>0</v>
      </c>
      <c r="J184" s="7"/>
      <c r="K184" s="7"/>
      <c r="L184" s="7"/>
      <c r="M184" s="7"/>
      <c r="O184" s="7">
        <f t="shared" si="398"/>
        <v>23873.86977222393</v>
      </c>
      <c r="P184" s="7">
        <f t="shared" si="3"/>
        <v>6646816.9171559652</v>
      </c>
      <c r="S184" s="7">
        <f t="shared" si="4"/>
        <v>-1800000</v>
      </c>
      <c r="T184" s="7">
        <f t="shared" ref="T184:U184" si="492">-SUM(E$17:E184)</f>
        <v>-1232682.4766963772</v>
      </c>
      <c r="U184" s="7">
        <f t="shared" si="492"/>
        <v>-2587136.6868594526</v>
      </c>
      <c r="V184" s="7">
        <f t="shared" ref="V184:W184" si="493">-SUM(I$17:I184)</f>
        <v>-271997.75360016292</v>
      </c>
      <c r="W184" s="7">
        <f t="shared" si="493"/>
        <v>-65000</v>
      </c>
      <c r="X184" s="7">
        <f t="shared" ref="X184:Z184" si="494">-SUM(L$17:L184)</f>
        <v>-150000</v>
      </c>
      <c r="Y184" s="7">
        <f t="shared" si="494"/>
        <v>-520000</v>
      </c>
      <c r="Z184" s="7">
        <f t="shared" si="494"/>
        <v>-20000</v>
      </c>
    </row>
    <row r="185" spans="1:26" ht="15.75" customHeight="1">
      <c r="A185">
        <v>161</v>
      </c>
      <c r="B185">
        <f t="shared" si="0"/>
        <v>0</v>
      </c>
      <c r="C185" s="14">
        <v>48410</v>
      </c>
      <c r="D185" s="7">
        <f t="shared" si="8"/>
        <v>23873.86977222393</v>
      </c>
      <c r="E185" s="7">
        <f t="shared" si="9"/>
        <v>13113.541267997363</v>
      </c>
      <c r="F185" s="7">
        <f t="shared" si="15"/>
        <v>10760.328504226567</v>
      </c>
      <c r="G185" s="7">
        <f t="shared" si="10"/>
        <v>1454203.9820356274</v>
      </c>
      <c r="H185" s="4">
        <f>VLOOKUP(B185,'Расчёт страхования'!$D$5:$H$26,5,FALSE)</f>
        <v>0</v>
      </c>
      <c r="I185" s="7">
        <f t="shared" si="1"/>
        <v>0</v>
      </c>
      <c r="J185" s="7"/>
      <c r="K185" s="7"/>
      <c r="L185" s="7"/>
      <c r="M185" s="7"/>
      <c r="O185" s="7">
        <f t="shared" si="398"/>
        <v>23873.86977222393</v>
      </c>
      <c r="P185" s="7">
        <f t="shared" si="3"/>
        <v>6670690.786928189</v>
      </c>
      <c r="S185" s="7">
        <f t="shared" si="4"/>
        <v>-1800000</v>
      </c>
      <c r="T185" s="7">
        <f t="shared" ref="T185:U185" si="495">-SUM(E$17:E185)</f>
        <v>-1245796.0179643745</v>
      </c>
      <c r="U185" s="7">
        <f t="shared" si="495"/>
        <v>-2597897.0153636793</v>
      </c>
      <c r="V185" s="7">
        <f t="shared" ref="V185:W185" si="496">-SUM(I$17:I185)</f>
        <v>-271997.75360016292</v>
      </c>
      <c r="W185" s="7">
        <f t="shared" si="496"/>
        <v>-65000</v>
      </c>
      <c r="X185" s="7">
        <f t="shared" ref="X185:Z185" si="497">-SUM(L$17:L185)</f>
        <v>-150000</v>
      </c>
      <c r="Y185" s="7">
        <f t="shared" si="497"/>
        <v>-520000</v>
      </c>
      <c r="Z185" s="7">
        <f t="shared" si="497"/>
        <v>-20000</v>
      </c>
    </row>
    <row r="186" spans="1:26" ht="15.75" customHeight="1">
      <c r="A186">
        <v>162</v>
      </c>
      <c r="B186">
        <f t="shared" si="0"/>
        <v>0</v>
      </c>
      <c r="C186" s="14">
        <v>48441</v>
      </c>
      <c r="D186" s="7">
        <f t="shared" si="8"/>
        <v>23873.86977222393</v>
      </c>
      <c r="E186" s="7">
        <f t="shared" si="9"/>
        <v>13209.707237296014</v>
      </c>
      <c r="F186" s="7">
        <f t="shared" si="15"/>
        <v>10664.162534927917</v>
      </c>
      <c r="G186" s="7">
        <f t="shared" si="10"/>
        <v>1440994.2747983313</v>
      </c>
      <c r="H186" s="4">
        <f>VLOOKUP(B186,'Расчёт страхования'!$D$5:$H$26,5,FALSE)</f>
        <v>0</v>
      </c>
      <c r="I186" s="7">
        <f t="shared" si="1"/>
        <v>0</v>
      </c>
      <c r="J186" s="7"/>
      <c r="K186" s="7"/>
      <c r="L186" s="7"/>
      <c r="M186" s="7"/>
      <c r="O186" s="7">
        <f t="shared" si="398"/>
        <v>23873.86977222393</v>
      </c>
      <c r="P186" s="7">
        <f t="shared" si="3"/>
        <v>6694564.6567004127</v>
      </c>
      <c r="S186" s="7">
        <f t="shared" si="4"/>
        <v>-1800000</v>
      </c>
      <c r="T186" s="7">
        <f t="shared" ref="T186:U186" si="498">-SUM(E$17:E186)</f>
        <v>-1259005.7252016705</v>
      </c>
      <c r="U186" s="7">
        <f t="shared" si="498"/>
        <v>-2608561.1778986072</v>
      </c>
      <c r="V186" s="7">
        <f t="shared" ref="V186:W186" si="499">-SUM(I$17:I186)</f>
        <v>-271997.75360016292</v>
      </c>
      <c r="W186" s="7">
        <f t="shared" si="499"/>
        <v>-65000</v>
      </c>
      <c r="X186" s="7">
        <f t="shared" ref="X186:Z186" si="500">-SUM(L$17:L186)</f>
        <v>-150000</v>
      </c>
      <c r="Y186" s="7">
        <f t="shared" si="500"/>
        <v>-520000</v>
      </c>
      <c r="Z186" s="7">
        <f t="shared" si="500"/>
        <v>-20000</v>
      </c>
    </row>
    <row r="187" spans="1:26" ht="15.75" customHeight="1">
      <c r="A187">
        <v>163</v>
      </c>
      <c r="B187">
        <f t="shared" si="0"/>
        <v>0</v>
      </c>
      <c r="C187" s="14">
        <v>48472</v>
      </c>
      <c r="D187" s="7">
        <f t="shared" si="8"/>
        <v>23873.86977222393</v>
      </c>
      <c r="E187" s="7">
        <f t="shared" si="9"/>
        <v>13306.578423702849</v>
      </c>
      <c r="F187" s="7">
        <f t="shared" si="15"/>
        <v>10567.291348521079</v>
      </c>
      <c r="G187" s="7">
        <f t="shared" si="10"/>
        <v>1427687.6963746285</v>
      </c>
      <c r="H187" s="4">
        <f>VLOOKUP(B187,'Расчёт страхования'!$D$5:$H$26,5,FALSE)</f>
        <v>0</v>
      </c>
      <c r="I187" s="7">
        <f t="shared" si="1"/>
        <v>0</v>
      </c>
      <c r="J187" s="7"/>
      <c r="K187" s="7"/>
      <c r="L187" s="7"/>
      <c r="M187" s="7"/>
      <c r="O187" s="7">
        <f t="shared" si="398"/>
        <v>23873.86977222393</v>
      </c>
      <c r="P187" s="7">
        <f t="shared" si="3"/>
        <v>6718438.5264726365</v>
      </c>
      <c r="S187" s="7">
        <f t="shared" si="4"/>
        <v>-1800000</v>
      </c>
      <c r="T187" s="7">
        <f t="shared" ref="T187:U187" si="501">-SUM(E$17:E187)</f>
        <v>-1272312.3036253734</v>
      </c>
      <c r="U187" s="7">
        <f t="shared" si="501"/>
        <v>-2619128.4692471283</v>
      </c>
      <c r="V187" s="7">
        <f t="shared" ref="V187:W187" si="502">-SUM(I$17:I187)</f>
        <v>-271997.75360016292</v>
      </c>
      <c r="W187" s="7">
        <f t="shared" si="502"/>
        <v>-65000</v>
      </c>
      <c r="X187" s="7">
        <f t="shared" ref="X187:Z187" si="503">-SUM(L$17:L187)</f>
        <v>-150000</v>
      </c>
      <c r="Y187" s="7">
        <f t="shared" si="503"/>
        <v>-520000</v>
      </c>
      <c r="Z187" s="7">
        <f t="shared" si="503"/>
        <v>-20000</v>
      </c>
    </row>
    <row r="188" spans="1:26" ht="15.75" customHeight="1">
      <c r="A188">
        <v>164</v>
      </c>
      <c r="B188">
        <f t="shared" si="0"/>
        <v>0</v>
      </c>
      <c r="C188" s="14">
        <v>48502</v>
      </c>
      <c r="D188" s="7">
        <f t="shared" si="8"/>
        <v>23873.86977222393</v>
      </c>
      <c r="E188" s="7">
        <f t="shared" si="9"/>
        <v>13404.159998810002</v>
      </c>
      <c r="F188" s="7">
        <f t="shared" si="15"/>
        <v>10469.709773413922</v>
      </c>
      <c r="G188" s="7">
        <f t="shared" si="10"/>
        <v>1414283.5363758185</v>
      </c>
      <c r="H188" s="4">
        <f>VLOOKUP(B188,'Расчёт страхования'!$D$5:$H$26,5,FALSE)</f>
        <v>0</v>
      </c>
      <c r="I188" s="7">
        <f t="shared" si="1"/>
        <v>0</v>
      </c>
      <c r="J188" s="7"/>
      <c r="K188" s="7"/>
      <c r="L188" s="7"/>
      <c r="M188" s="7"/>
      <c r="O188" s="7">
        <f t="shared" si="398"/>
        <v>23873.869772223923</v>
      </c>
      <c r="P188" s="7">
        <f t="shared" si="3"/>
        <v>6742312.3962448603</v>
      </c>
      <c r="S188" s="7">
        <f t="shared" si="4"/>
        <v>-1800000</v>
      </c>
      <c r="T188" s="7">
        <f t="shared" ref="T188:U188" si="504">-SUM(E$17:E188)</f>
        <v>-1285716.4636241833</v>
      </c>
      <c r="U188" s="7">
        <f t="shared" si="504"/>
        <v>-2629598.1790205422</v>
      </c>
      <c r="V188" s="7">
        <f t="shared" ref="V188:W188" si="505">-SUM(I$17:I188)</f>
        <v>-271997.75360016292</v>
      </c>
      <c r="W188" s="7">
        <f t="shared" si="505"/>
        <v>-65000</v>
      </c>
      <c r="X188" s="7">
        <f t="shared" ref="X188:Z188" si="506">-SUM(L$17:L188)</f>
        <v>-150000</v>
      </c>
      <c r="Y188" s="7">
        <f t="shared" si="506"/>
        <v>-520000</v>
      </c>
      <c r="Z188" s="7">
        <f t="shared" si="506"/>
        <v>-20000</v>
      </c>
    </row>
    <row r="189" spans="1:26" ht="15.75" customHeight="1">
      <c r="A189">
        <v>165</v>
      </c>
      <c r="B189">
        <f t="shared" si="0"/>
        <v>0</v>
      </c>
      <c r="C189" s="14">
        <v>48533</v>
      </c>
      <c r="D189" s="7">
        <f t="shared" si="8"/>
        <v>23873.86977222393</v>
      </c>
      <c r="E189" s="7">
        <f t="shared" si="9"/>
        <v>13502.457172134609</v>
      </c>
      <c r="F189" s="7">
        <f t="shared" si="15"/>
        <v>10371.412600089321</v>
      </c>
      <c r="G189" s="7">
        <f t="shared" si="10"/>
        <v>1400781.0792036839</v>
      </c>
      <c r="H189" s="4">
        <f>VLOOKUP(B189,'Расчёт страхования'!$D$5:$H$26,5,FALSE)</f>
        <v>0</v>
      </c>
      <c r="I189" s="7">
        <f t="shared" si="1"/>
        <v>0</v>
      </c>
      <c r="J189" s="7"/>
      <c r="K189" s="7"/>
      <c r="L189" s="7"/>
      <c r="M189" s="7"/>
      <c r="O189" s="7">
        <f t="shared" si="398"/>
        <v>23873.86977222393</v>
      </c>
      <c r="P189" s="7">
        <f t="shared" si="3"/>
        <v>6766186.266017084</v>
      </c>
      <c r="S189" s="7">
        <f t="shared" si="4"/>
        <v>-1800000</v>
      </c>
      <c r="T189" s="7">
        <f t="shared" ref="T189:U189" si="507">-SUM(E$17:E189)</f>
        <v>-1299218.920796318</v>
      </c>
      <c r="U189" s="7">
        <f t="shared" si="507"/>
        <v>-2639969.5916206315</v>
      </c>
      <c r="V189" s="7">
        <f t="shared" ref="V189:W189" si="508">-SUM(I$17:I189)</f>
        <v>-271997.75360016292</v>
      </c>
      <c r="W189" s="7">
        <f t="shared" si="508"/>
        <v>-65000</v>
      </c>
      <c r="X189" s="7">
        <f t="shared" ref="X189:Z189" si="509">-SUM(L$17:L189)</f>
        <v>-150000</v>
      </c>
      <c r="Y189" s="7">
        <f t="shared" si="509"/>
        <v>-520000</v>
      </c>
      <c r="Z189" s="7">
        <f t="shared" si="509"/>
        <v>-20000</v>
      </c>
    </row>
    <row r="190" spans="1:26" ht="15.75" customHeight="1">
      <c r="A190">
        <v>166</v>
      </c>
      <c r="B190">
        <f t="shared" si="0"/>
        <v>0</v>
      </c>
      <c r="C190" s="14">
        <v>48563</v>
      </c>
      <c r="D190" s="7">
        <f t="shared" si="8"/>
        <v>23873.86977222393</v>
      </c>
      <c r="E190" s="7">
        <f t="shared" si="9"/>
        <v>13601.475191396932</v>
      </c>
      <c r="F190" s="7">
        <f t="shared" si="15"/>
        <v>10272.394580827</v>
      </c>
      <c r="G190" s="7">
        <f t="shared" si="10"/>
        <v>1387179.604012287</v>
      </c>
      <c r="H190" s="4">
        <f>VLOOKUP(B190,'Расчёт страхования'!$D$5:$H$26,5,FALSE)</f>
        <v>0</v>
      </c>
      <c r="I190" s="7">
        <f t="shared" si="1"/>
        <v>0</v>
      </c>
      <c r="J190" s="7"/>
      <c r="K190" s="7"/>
      <c r="L190" s="7"/>
      <c r="M190" s="7"/>
      <c r="O190" s="7">
        <f t="shared" si="398"/>
        <v>23873.86977222393</v>
      </c>
      <c r="P190" s="7">
        <f t="shared" si="3"/>
        <v>6790060.1357893078</v>
      </c>
      <c r="S190" s="7">
        <f t="shared" si="4"/>
        <v>-1800000</v>
      </c>
      <c r="T190" s="7">
        <f t="shared" ref="T190:U190" si="510">-SUM(E$17:E190)</f>
        <v>-1312820.3959877149</v>
      </c>
      <c r="U190" s="7">
        <f t="shared" si="510"/>
        <v>-2650241.9862014586</v>
      </c>
      <c r="V190" s="7">
        <f t="shared" ref="V190:W190" si="511">-SUM(I$17:I190)</f>
        <v>-271997.75360016292</v>
      </c>
      <c r="W190" s="7">
        <f t="shared" si="511"/>
        <v>-65000</v>
      </c>
      <c r="X190" s="7">
        <f t="shared" ref="X190:Z190" si="512">-SUM(L$17:L190)</f>
        <v>-150000</v>
      </c>
      <c r="Y190" s="7">
        <f t="shared" si="512"/>
        <v>-520000</v>
      </c>
      <c r="Z190" s="7">
        <f t="shared" si="512"/>
        <v>-20000</v>
      </c>
    </row>
    <row r="191" spans="1:26" ht="15.75" customHeight="1">
      <c r="A191">
        <v>167</v>
      </c>
      <c r="B191">
        <f t="shared" si="0"/>
        <v>0</v>
      </c>
      <c r="C191" s="14">
        <v>48594</v>
      </c>
      <c r="D191" s="7">
        <f t="shared" si="8"/>
        <v>23873.86977222393</v>
      </c>
      <c r="E191" s="7">
        <f t="shared" si="9"/>
        <v>13701.219342800507</v>
      </c>
      <c r="F191" s="7">
        <f t="shared" si="15"/>
        <v>10172.65042942342</v>
      </c>
      <c r="G191" s="7">
        <f t="shared" si="10"/>
        <v>1373478.3846694864</v>
      </c>
      <c r="H191" s="4">
        <f>VLOOKUP(B191,'Расчёт страхования'!$D$5:$H$26,5,FALSE)</f>
        <v>0</v>
      </c>
      <c r="I191" s="7">
        <f t="shared" si="1"/>
        <v>0</v>
      </c>
      <c r="J191" s="7"/>
      <c r="K191" s="7"/>
      <c r="L191" s="7"/>
      <c r="M191" s="7"/>
      <c r="O191" s="7">
        <f t="shared" si="398"/>
        <v>23873.869772223927</v>
      </c>
      <c r="P191" s="7">
        <f t="shared" si="3"/>
        <v>6813934.0055615315</v>
      </c>
      <c r="S191" s="7">
        <f t="shared" si="4"/>
        <v>-1800000</v>
      </c>
      <c r="T191" s="7">
        <f t="shared" ref="T191:U191" si="513">-SUM(E$17:E191)</f>
        <v>-1326521.6153305154</v>
      </c>
      <c r="U191" s="7">
        <f t="shared" si="513"/>
        <v>-2660414.636630882</v>
      </c>
      <c r="V191" s="7">
        <f t="shared" ref="V191:W191" si="514">-SUM(I$17:I191)</f>
        <v>-271997.75360016292</v>
      </c>
      <c r="W191" s="7">
        <f t="shared" si="514"/>
        <v>-65000</v>
      </c>
      <c r="X191" s="7">
        <f t="shared" ref="X191:Z191" si="515">-SUM(L$17:L191)</f>
        <v>-150000</v>
      </c>
      <c r="Y191" s="7">
        <f t="shared" si="515"/>
        <v>-520000</v>
      </c>
      <c r="Z191" s="7">
        <f t="shared" si="515"/>
        <v>-20000</v>
      </c>
    </row>
    <row r="192" spans="1:26" ht="15.75" customHeight="1">
      <c r="A192">
        <v>168</v>
      </c>
      <c r="B192">
        <f t="shared" si="0"/>
        <v>15</v>
      </c>
      <c r="C192" s="14">
        <v>48625</v>
      </c>
      <c r="D192" s="7">
        <f t="shared" si="8"/>
        <v>23873.86977222393</v>
      </c>
      <c r="E192" s="7">
        <f t="shared" si="9"/>
        <v>13801.694951314379</v>
      </c>
      <c r="F192" s="7">
        <f t="shared" si="15"/>
        <v>10072.174820909551</v>
      </c>
      <c r="G192" s="7">
        <f t="shared" si="10"/>
        <v>1359676.689718172</v>
      </c>
      <c r="H192" s="4">
        <f>VLOOKUP(B192,'Расчёт страхования'!$D$5:$H$26,5,FALSE)</f>
        <v>8.4799999999999997E-3</v>
      </c>
      <c r="I192" s="7">
        <f t="shared" si="1"/>
        <v>12683.064161691107</v>
      </c>
      <c r="J192" s="7">
        <f>$P$16</f>
        <v>5000</v>
      </c>
      <c r="K192" s="7"/>
      <c r="L192" s="7"/>
      <c r="M192" s="7"/>
      <c r="O192" s="7">
        <f t="shared" si="398"/>
        <v>41556.933933915039</v>
      </c>
      <c r="P192" s="7">
        <f t="shared" si="3"/>
        <v>6855490.9394954462</v>
      </c>
      <c r="S192" s="7">
        <f t="shared" si="4"/>
        <v>-1800000</v>
      </c>
      <c r="T192" s="7">
        <f t="shared" ref="T192:U192" si="516">-SUM(E$17:E192)</f>
        <v>-1340323.3102818299</v>
      </c>
      <c r="U192" s="7">
        <f t="shared" si="516"/>
        <v>-2670486.8114517918</v>
      </c>
      <c r="V192" s="7">
        <f t="shared" ref="V192:W192" si="517">-SUM(I$17:I192)</f>
        <v>-284680.81776185404</v>
      </c>
      <c r="W192" s="7">
        <f t="shared" si="517"/>
        <v>-70000</v>
      </c>
      <c r="X192" s="7">
        <f t="shared" ref="X192:Z192" si="518">-SUM(L$17:L192)</f>
        <v>-150000</v>
      </c>
      <c r="Y192" s="7">
        <f t="shared" si="518"/>
        <v>-520000</v>
      </c>
      <c r="Z192" s="7">
        <f t="shared" si="518"/>
        <v>-20000</v>
      </c>
    </row>
    <row r="193" spans="1:26" ht="15.75" customHeight="1">
      <c r="A193">
        <v>169</v>
      </c>
      <c r="B193">
        <f t="shared" si="0"/>
        <v>0</v>
      </c>
      <c r="C193" s="14">
        <v>48653</v>
      </c>
      <c r="D193" s="7">
        <f t="shared" si="8"/>
        <v>23873.86977222393</v>
      </c>
      <c r="E193" s="7">
        <f t="shared" si="9"/>
        <v>13902.907380957353</v>
      </c>
      <c r="F193" s="7">
        <f t="shared" si="15"/>
        <v>9970.9623912665793</v>
      </c>
      <c r="G193" s="7">
        <f t="shared" si="10"/>
        <v>1345773.7823372146</v>
      </c>
      <c r="H193" s="4">
        <f>VLOOKUP(B193,'Расчёт страхования'!$D$5:$H$26,5,FALSE)</f>
        <v>0</v>
      </c>
      <c r="I193" s="7">
        <f t="shared" si="1"/>
        <v>0</v>
      </c>
      <c r="J193" s="7"/>
      <c r="K193" s="7"/>
      <c r="L193" s="7"/>
      <c r="M193" s="7"/>
      <c r="O193" s="7">
        <f t="shared" si="398"/>
        <v>23873.86977222393</v>
      </c>
      <c r="P193" s="7">
        <f t="shared" si="3"/>
        <v>6879364.8092676699</v>
      </c>
      <c r="S193" s="7">
        <f t="shared" si="4"/>
        <v>-1800000</v>
      </c>
      <c r="T193" s="7">
        <f t="shared" ref="T193:U193" si="519">-SUM(E$17:E193)</f>
        <v>-1354226.2176627873</v>
      </c>
      <c r="U193" s="7">
        <f t="shared" si="519"/>
        <v>-2680457.7738430584</v>
      </c>
      <c r="V193" s="7">
        <f t="shared" ref="V193:W193" si="520">-SUM(I$17:I193)</f>
        <v>-284680.81776185404</v>
      </c>
      <c r="W193" s="7">
        <f t="shared" si="520"/>
        <v>-70000</v>
      </c>
      <c r="X193" s="7">
        <f t="shared" ref="X193:Z193" si="521">-SUM(L$17:L193)</f>
        <v>-150000</v>
      </c>
      <c r="Y193" s="7">
        <f t="shared" si="521"/>
        <v>-520000</v>
      </c>
      <c r="Z193" s="7">
        <f t="shared" si="521"/>
        <v>-20000</v>
      </c>
    </row>
    <row r="194" spans="1:26" ht="15.75" customHeight="1">
      <c r="A194">
        <v>170</v>
      </c>
      <c r="B194">
        <f t="shared" si="0"/>
        <v>0</v>
      </c>
      <c r="C194" s="14">
        <v>48684</v>
      </c>
      <c r="D194" s="7">
        <f t="shared" si="8"/>
        <v>23873.86977222393</v>
      </c>
      <c r="E194" s="7">
        <f t="shared" si="9"/>
        <v>14004.86203508437</v>
      </c>
      <c r="F194" s="7">
        <f t="shared" si="15"/>
        <v>9869.00773713956</v>
      </c>
      <c r="G194" s="7">
        <f t="shared" si="10"/>
        <v>1331768.9203021303</v>
      </c>
      <c r="H194" s="4">
        <f>VLOOKUP(B194,'Расчёт страхования'!$D$5:$H$26,5,FALSE)</f>
        <v>0</v>
      </c>
      <c r="I194" s="7">
        <f t="shared" si="1"/>
        <v>0</v>
      </c>
      <c r="J194" s="7"/>
      <c r="K194" s="7"/>
      <c r="L194" s="7"/>
      <c r="M194" s="7"/>
      <c r="O194" s="7">
        <f t="shared" si="398"/>
        <v>23873.86977222393</v>
      </c>
      <c r="P194" s="7">
        <f t="shared" si="3"/>
        <v>6903238.6790398937</v>
      </c>
      <c r="S194" s="7">
        <f t="shared" si="4"/>
        <v>-1800000</v>
      </c>
      <c r="T194" s="7">
        <f t="shared" ref="T194:U194" si="522">-SUM(E$17:E194)</f>
        <v>-1368231.0796978716</v>
      </c>
      <c r="U194" s="7">
        <f t="shared" si="522"/>
        <v>-2690326.7815801981</v>
      </c>
      <c r="V194" s="7">
        <f t="shared" ref="V194:W194" si="523">-SUM(I$17:I194)</f>
        <v>-284680.81776185404</v>
      </c>
      <c r="W194" s="7">
        <f t="shared" si="523"/>
        <v>-70000</v>
      </c>
      <c r="X194" s="7">
        <f t="shared" ref="X194:Z194" si="524">-SUM(L$17:L194)</f>
        <v>-150000</v>
      </c>
      <c r="Y194" s="7">
        <f t="shared" si="524"/>
        <v>-520000</v>
      </c>
      <c r="Z194" s="7">
        <f t="shared" si="524"/>
        <v>-20000</v>
      </c>
    </row>
    <row r="195" spans="1:26" ht="15.75" customHeight="1">
      <c r="A195">
        <v>171</v>
      </c>
      <c r="B195">
        <f t="shared" si="0"/>
        <v>0</v>
      </c>
      <c r="C195" s="14">
        <v>48714</v>
      </c>
      <c r="D195" s="7">
        <f t="shared" si="8"/>
        <v>23873.86977222393</v>
      </c>
      <c r="E195" s="7">
        <f t="shared" si="9"/>
        <v>14107.564356674991</v>
      </c>
      <c r="F195" s="7">
        <f t="shared" si="15"/>
        <v>9766.3054155489408</v>
      </c>
      <c r="G195" s="7">
        <f t="shared" si="10"/>
        <v>1317661.3559454554</v>
      </c>
      <c r="H195" s="4">
        <f>VLOOKUP(B195,'Расчёт страхования'!$D$5:$H$26,5,FALSE)</f>
        <v>0</v>
      </c>
      <c r="I195" s="7">
        <f t="shared" si="1"/>
        <v>0</v>
      </c>
      <c r="J195" s="7"/>
      <c r="K195" s="7"/>
      <c r="L195" s="7"/>
      <c r="M195" s="7"/>
      <c r="O195" s="7">
        <f t="shared" si="398"/>
        <v>23873.86977222393</v>
      </c>
      <c r="P195" s="7">
        <f t="shared" si="3"/>
        <v>6927112.5488121174</v>
      </c>
      <c r="S195" s="7">
        <f t="shared" si="4"/>
        <v>-1800000</v>
      </c>
      <c r="T195" s="7">
        <f t="shared" ref="T195:U195" si="525">-SUM(E$17:E195)</f>
        <v>-1382338.6440545465</v>
      </c>
      <c r="U195" s="7">
        <f t="shared" si="525"/>
        <v>-2700093.0869957469</v>
      </c>
      <c r="V195" s="7">
        <f t="shared" ref="V195:W195" si="526">-SUM(I$17:I195)</f>
        <v>-284680.81776185404</v>
      </c>
      <c r="W195" s="7">
        <f t="shared" si="526"/>
        <v>-70000</v>
      </c>
      <c r="X195" s="7">
        <f t="shared" ref="X195:Z195" si="527">-SUM(L$17:L195)</f>
        <v>-150000</v>
      </c>
      <c r="Y195" s="7">
        <f t="shared" si="527"/>
        <v>-520000</v>
      </c>
      <c r="Z195" s="7">
        <f t="shared" si="527"/>
        <v>-20000</v>
      </c>
    </row>
    <row r="196" spans="1:26" ht="15.75" customHeight="1">
      <c r="A196">
        <v>172</v>
      </c>
      <c r="B196">
        <f t="shared" si="0"/>
        <v>0</v>
      </c>
      <c r="C196" s="14">
        <v>48745</v>
      </c>
      <c r="D196" s="7">
        <f t="shared" si="8"/>
        <v>23873.86977222393</v>
      </c>
      <c r="E196" s="7">
        <f t="shared" si="9"/>
        <v>14211.019828623939</v>
      </c>
      <c r="F196" s="7">
        <f t="shared" si="15"/>
        <v>9662.8499435999893</v>
      </c>
      <c r="G196" s="7">
        <f t="shared" si="10"/>
        <v>1303450.3361168315</v>
      </c>
      <c r="H196" s="4">
        <f>VLOOKUP(B196,'Расчёт страхования'!$D$5:$H$26,5,FALSE)</f>
        <v>0</v>
      </c>
      <c r="I196" s="7">
        <f t="shared" si="1"/>
        <v>0</v>
      </c>
      <c r="J196" s="7"/>
      <c r="K196" s="7"/>
      <c r="L196" s="7"/>
      <c r="M196" s="7"/>
      <c r="O196" s="7">
        <f t="shared" si="398"/>
        <v>23873.86977222393</v>
      </c>
      <c r="P196" s="7">
        <f t="shared" si="3"/>
        <v>6950986.4185843412</v>
      </c>
      <c r="S196" s="7">
        <f t="shared" si="4"/>
        <v>-1800000</v>
      </c>
      <c r="T196" s="7">
        <f t="shared" ref="T196:U196" si="528">-SUM(E$17:E196)</f>
        <v>-1396549.6638831703</v>
      </c>
      <c r="U196" s="7">
        <f t="shared" si="528"/>
        <v>-2709755.9369393471</v>
      </c>
      <c r="V196" s="7">
        <f t="shared" ref="V196:W196" si="529">-SUM(I$17:I196)</f>
        <v>-284680.81776185404</v>
      </c>
      <c r="W196" s="7">
        <f t="shared" si="529"/>
        <v>-70000</v>
      </c>
      <c r="X196" s="7">
        <f t="shared" ref="X196:Z196" si="530">-SUM(L$17:L196)</f>
        <v>-150000</v>
      </c>
      <c r="Y196" s="7">
        <f t="shared" si="530"/>
        <v>-520000</v>
      </c>
      <c r="Z196" s="7">
        <f t="shared" si="530"/>
        <v>-20000</v>
      </c>
    </row>
    <row r="197" spans="1:26" ht="15.75" customHeight="1">
      <c r="A197">
        <v>173</v>
      </c>
      <c r="B197">
        <f t="shared" si="0"/>
        <v>0</v>
      </c>
      <c r="C197" s="14">
        <v>48775</v>
      </c>
      <c r="D197" s="7">
        <f t="shared" si="8"/>
        <v>23873.86977222393</v>
      </c>
      <c r="E197" s="7">
        <f t="shared" si="9"/>
        <v>14315.233974033847</v>
      </c>
      <c r="F197" s="7">
        <f t="shared" si="15"/>
        <v>9558.6357981900801</v>
      </c>
      <c r="G197" s="7">
        <f t="shared" si="10"/>
        <v>1289135.1021427978</v>
      </c>
      <c r="H197" s="4">
        <f>VLOOKUP(B197,'Расчёт страхования'!$D$5:$H$26,5,FALSE)</f>
        <v>0</v>
      </c>
      <c r="I197" s="7">
        <f t="shared" si="1"/>
        <v>0</v>
      </c>
      <c r="J197" s="7"/>
      <c r="K197" s="7"/>
      <c r="L197" s="7"/>
      <c r="M197" s="7"/>
      <c r="O197" s="7">
        <f t="shared" si="398"/>
        <v>23873.869772223927</v>
      </c>
      <c r="P197" s="7">
        <f t="shared" si="3"/>
        <v>6974860.2883565649</v>
      </c>
      <c r="S197" s="7">
        <f t="shared" si="4"/>
        <v>-1800000</v>
      </c>
      <c r="T197" s="7">
        <f t="shared" ref="T197:U197" si="531">-SUM(E$17:E197)</f>
        <v>-1410864.8978572041</v>
      </c>
      <c r="U197" s="7">
        <f t="shared" si="531"/>
        <v>-2719314.5727375373</v>
      </c>
      <c r="V197" s="7">
        <f t="shared" ref="V197:W197" si="532">-SUM(I$17:I197)</f>
        <v>-284680.81776185404</v>
      </c>
      <c r="W197" s="7">
        <f t="shared" si="532"/>
        <v>-70000</v>
      </c>
      <c r="X197" s="7">
        <f t="shared" ref="X197:Z197" si="533">-SUM(L$17:L197)</f>
        <v>-150000</v>
      </c>
      <c r="Y197" s="7">
        <f t="shared" si="533"/>
        <v>-520000</v>
      </c>
      <c r="Z197" s="7">
        <f t="shared" si="533"/>
        <v>-20000</v>
      </c>
    </row>
    <row r="198" spans="1:26" ht="15.75" customHeight="1">
      <c r="A198">
        <v>174</v>
      </c>
      <c r="B198">
        <f t="shared" si="0"/>
        <v>0</v>
      </c>
      <c r="C198" s="14">
        <v>48806</v>
      </c>
      <c r="D198" s="7">
        <f t="shared" si="8"/>
        <v>23873.86977222393</v>
      </c>
      <c r="E198" s="7">
        <f t="shared" si="9"/>
        <v>14420.212356510099</v>
      </c>
      <c r="F198" s="7">
        <f t="shared" si="15"/>
        <v>9453.6574157138311</v>
      </c>
      <c r="G198" s="7">
        <f t="shared" si="10"/>
        <v>1274714.8897862877</v>
      </c>
      <c r="H198" s="4">
        <f>VLOOKUP(B198,'Расчёт страхования'!$D$5:$H$26,5,FALSE)</f>
        <v>0</v>
      </c>
      <c r="I198" s="7">
        <f t="shared" si="1"/>
        <v>0</v>
      </c>
      <c r="J198" s="7"/>
      <c r="K198" s="7"/>
      <c r="L198" s="7"/>
      <c r="M198" s="7"/>
      <c r="O198" s="7">
        <f t="shared" si="398"/>
        <v>23873.86977222393</v>
      </c>
      <c r="P198" s="7">
        <f t="shared" si="3"/>
        <v>6998734.1581287887</v>
      </c>
      <c r="S198" s="7">
        <f t="shared" si="4"/>
        <v>-1800000</v>
      </c>
      <c r="T198" s="7">
        <f t="shared" ref="T198:U198" si="534">-SUM(E$17:E198)</f>
        <v>-1425285.1102137142</v>
      </c>
      <c r="U198" s="7">
        <f t="shared" si="534"/>
        <v>-2728768.230153251</v>
      </c>
      <c r="V198" s="7">
        <f t="shared" ref="V198:W198" si="535">-SUM(I$17:I198)</f>
        <v>-284680.81776185404</v>
      </c>
      <c r="W198" s="7">
        <f t="shared" si="535"/>
        <v>-70000</v>
      </c>
      <c r="X198" s="7">
        <f t="shared" ref="X198:Z198" si="536">-SUM(L$17:L198)</f>
        <v>-150000</v>
      </c>
      <c r="Y198" s="7">
        <f t="shared" si="536"/>
        <v>-520000</v>
      </c>
      <c r="Z198" s="7">
        <f t="shared" si="536"/>
        <v>-20000</v>
      </c>
    </row>
    <row r="199" spans="1:26" ht="15.75" customHeight="1">
      <c r="A199">
        <v>175</v>
      </c>
      <c r="B199">
        <f t="shared" si="0"/>
        <v>0</v>
      </c>
      <c r="C199" s="14">
        <v>48837</v>
      </c>
      <c r="D199" s="7">
        <f t="shared" si="8"/>
        <v>23873.86977222393</v>
      </c>
      <c r="E199" s="7">
        <f t="shared" si="9"/>
        <v>14525.960580457839</v>
      </c>
      <c r="F199" s="7">
        <f t="shared" si="15"/>
        <v>9347.9091917660917</v>
      </c>
      <c r="G199" s="7">
        <f t="shared" si="10"/>
        <v>1260188.9292058297</v>
      </c>
      <c r="H199" s="4">
        <f>VLOOKUP(B199,'Расчёт страхования'!$D$5:$H$26,5,FALSE)</f>
        <v>0</v>
      </c>
      <c r="I199" s="7">
        <f t="shared" si="1"/>
        <v>0</v>
      </c>
      <c r="J199" s="7"/>
      <c r="K199" s="7"/>
      <c r="L199" s="7"/>
      <c r="M199" s="7"/>
      <c r="O199" s="7">
        <f t="shared" si="398"/>
        <v>23873.86977222393</v>
      </c>
      <c r="P199" s="7">
        <f t="shared" si="3"/>
        <v>7022608.0279010125</v>
      </c>
      <c r="S199" s="7">
        <f t="shared" si="4"/>
        <v>-1800000</v>
      </c>
      <c r="T199" s="7">
        <f t="shared" ref="T199:U199" si="537">-SUM(E$17:E199)</f>
        <v>-1439811.0707941721</v>
      </c>
      <c r="U199" s="7">
        <f t="shared" si="537"/>
        <v>-2738116.1393450173</v>
      </c>
      <c r="V199" s="7">
        <f t="shared" ref="V199:W199" si="538">-SUM(I$17:I199)</f>
        <v>-284680.81776185404</v>
      </c>
      <c r="W199" s="7">
        <f t="shared" si="538"/>
        <v>-70000</v>
      </c>
      <c r="X199" s="7">
        <f t="shared" ref="X199:Z199" si="539">-SUM(L$17:L199)</f>
        <v>-150000</v>
      </c>
      <c r="Y199" s="7">
        <f t="shared" si="539"/>
        <v>-520000</v>
      </c>
      <c r="Z199" s="7">
        <f t="shared" si="539"/>
        <v>-20000</v>
      </c>
    </row>
    <row r="200" spans="1:26" ht="15.75" customHeight="1">
      <c r="A200">
        <v>176</v>
      </c>
      <c r="B200">
        <f t="shared" si="0"/>
        <v>0</v>
      </c>
      <c r="C200" s="14">
        <v>48867</v>
      </c>
      <c r="D200" s="7">
        <f t="shared" si="8"/>
        <v>23873.86977222393</v>
      </c>
      <c r="E200" s="7">
        <f t="shared" si="9"/>
        <v>14632.484291381194</v>
      </c>
      <c r="F200" s="7">
        <f t="shared" si="15"/>
        <v>9241.385480842735</v>
      </c>
      <c r="G200" s="7">
        <f t="shared" si="10"/>
        <v>1245556.4449144485</v>
      </c>
      <c r="H200" s="4">
        <f>VLOOKUP(B200,'Расчёт страхования'!$D$5:$H$26,5,FALSE)</f>
        <v>0</v>
      </c>
      <c r="I200" s="7">
        <f t="shared" si="1"/>
        <v>0</v>
      </c>
      <c r="J200" s="7"/>
      <c r="K200" s="7"/>
      <c r="L200" s="7"/>
      <c r="M200" s="7"/>
      <c r="O200" s="7">
        <f t="shared" si="398"/>
        <v>23873.86977222393</v>
      </c>
      <c r="P200" s="7">
        <f t="shared" si="3"/>
        <v>7046481.8976732362</v>
      </c>
      <c r="S200" s="7">
        <f t="shared" si="4"/>
        <v>-1800000</v>
      </c>
      <c r="T200" s="7">
        <f t="shared" ref="T200:U200" si="540">-SUM(E$17:E200)</f>
        <v>-1454443.5550855533</v>
      </c>
      <c r="U200" s="7">
        <f t="shared" si="540"/>
        <v>-2747357.5248258598</v>
      </c>
      <c r="V200" s="7">
        <f t="shared" ref="V200:W200" si="541">-SUM(I$17:I200)</f>
        <v>-284680.81776185404</v>
      </c>
      <c r="W200" s="7">
        <f t="shared" si="541"/>
        <v>-70000</v>
      </c>
      <c r="X200" s="7">
        <f t="shared" ref="X200:Z200" si="542">-SUM(L$17:L200)</f>
        <v>-150000</v>
      </c>
      <c r="Y200" s="7">
        <f t="shared" si="542"/>
        <v>-520000</v>
      </c>
      <c r="Z200" s="7">
        <f t="shared" si="542"/>
        <v>-20000</v>
      </c>
    </row>
    <row r="201" spans="1:26" ht="15.75" customHeight="1">
      <c r="A201">
        <v>177</v>
      </c>
      <c r="B201">
        <f t="shared" si="0"/>
        <v>0</v>
      </c>
      <c r="C201" s="14">
        <v>48898</v>
      </c>
      <c r="D201" s="7">
        <f t="shared" si="8"/>
        <v>23873.86977222393</v>
      </c>
      <c r="E201" s="7">
        <f t="shared" si="9"/>
        <v>14739.789176184659</v>
      </c>
      <c r="F201" s="7">
        <f t="shared" si="15"/>
        <v>9134.0805960392718</v>
      </c>
      <c r="G201" s="7">
        <f t="shared" si="10"/>
        <v>1230816.6557382639</v>
      </c>
      <c r="H201" s="4">
        <f>VLOOKUP(B201,'Расчёт страхования'!$D$5:$H$26,5,FALSE)</f>
        <v>0</v>
      </c>
      <c r="I201" s="7">
        <f t="shared" si="1"/>
        <v>0</v>
      </c>
      <c r="J201" s="7"/>
      <c r="K201" s="7"/>
      <c r="L201" s="7"/>
      <c r="M201" s="7"/>
      <c r="O201" s="7">
        <f t="shared" si="398"/>
        <v>23873.86977222393</v>
      </c>
      <c r="P201" s="7">
        <f t="shared" si="3"/>
        <v>7070355.76744546</v>
      </c>
      <c r="S201" s="7">
        <f t="shared" si="4"/>
        <v>-1800000</v>
      </c>
      <c r="T201" s="7">
        <f t="shared" ref="T201:U201" si="543">-SUM(E$17:E201)</f>
        <v>-1469183.344261738</v>
      </c>
      <c r="U201" s="7">
        <f t="shared" si="543"/>
        <v>-2756491.6054218989</v>
      </c>
      <c r="V201" s="7">
        <f t="shared" ref="V201:W201" si="544">-SUM(I$17:I201)</f>
        <v>-284680.81776185404</v>
      </c>
      <c r="W201" s="7">
        <f t="shared" si="544"/>
        <v>-70000</v>
      </c>
      <c r="X201" s="7">
        <f t="shared" ref="X201:Z201" si="545">-SUM(L$17:L201)</f>
        <v>-150000</v>
      </c>
      <c r="Y201" s="7">
        <f t="shared" si="545"/>
        <v>-520000</v>
      </c>
      <c r="Z201" s="7">
        <f t="shared" si="545"/>
        <v>-20000</v>
      </c>
    </row>
    <row r="202" spans="1:26" ht="15.75" customHeight="1">
      <c r="A202">
        <v>178</v>
      </c>
      <c r="B202">
        <f t="shared" si="0"/>
        <v>0</v>
      </c>
      <c r="C202" s="14">
        <v>48928</v>
      </c>
      <c r="D202" s="7">
        <f t="shared" si="8"/>
        <v>23873.86977222393</v>
      </c>
      <c r="E202" s="7">
        <f t="shared" si="9"/>
        <v>14847.880963476677</v>
      </c>
      <c r="F202" s="7">
        <f t="shared" si="15"/>
        <v>9025.9888087472536</v>
      </c>
      <c r="G202" s="7">
        <f t="shared" si="10"/>
        <v>1215968.7747747872</v>
      </c>
      <c r="H202" s="4">
        <f>VLOOKUP(B202,'Расчёт страхования'!$D$5:$H$26,5,FALSE)</f>
        <v>0</v>
      </c>
      <c r="I202" s="7">
        <f t="shared" si="1"/>
        <v>0</v>
      </c>
      <c r="J202" s="7"/>
      <c r="K202" s="7"/>
      <c r="L202" s="7"/>
      <c r="M202" s="7"/>
      <c r="O202" s="7">
        <f t="shared" si="398"/>
        <v>23873.86977222393</v>
      </c>
      <c r="P202" s="7">
        <f t="shared" si="3"/>
        <v>7094229.6372176837</v>
      </c>
      <c r="S202" s="7">
        <f t="shared" si="4"/>
        <v>-1800000</v>
      </c>
      <c r="T202" s="7">
        <f t="shared" ref="T202:U202" si="546">-SUM(E$17:E202)</f>
        <v>-1484031.2252252146</v>
      </c>
      <c r="U202" s="7">
        <f t="shared" si="546"/>
        <v>-2765517.5942306463</v>
      </c>
      <c r="V202" s="7">
        <f t="shared" ref="V202:W202" si="547">-SUM(I$17:I202)</f>
        <v>-284680.81776185404</v>
      </c>
      <c r="W202" s="7">
        <f t="shared" si="547"/>
        <v>-70000</v>
      </c>
      <c r="X202" s="7">
        <f t="shared" ref="X202:Z202" si="548">-SUM(L$17:L202)</f>
        <v>-150000</v>
      </c>
      <c r="Y202" s="7">
        <f t="shared" si="548"/>
        <v>-520000</v>
      </c>
      <c r="Z202" s="7">
        <f t="shared" si="548"/>
        <v>-20000</v>
      </c>
    </row>
    <row r="203" spans="1:26" ht="15.75" customHeight="1">
      <c r="A203">
        <v>179</v>
      </c>
      <c r="B203">
        <f t="shared" si="0"/>
        <v>0</v>
      </c>
      <c r="C203" s="14">
        <v>48959</v>
      </c>
      <c r="D203" s="7">
        <f t="shared" si="8"/>
        <v>23873.86977222393</v>
      </c>
      <c r="E203" s="7">
        <f t="shared" si="9"/>
        <v>14956.765423875508</v>
      </c>
      <c r="F203" s="7">
        <f t="shared" si="15"/>
        <v>8917.1043483484209</v>
      </c>
      <c r="G203" s="7">
        <f t="shared" si="10"/>
        <v>1201012.0093509117</v>
      </c>
      <c r="H203" s="4">
        <f>VLOOKUP(B203,'Расчёт страхования'!$D$5:$H$26,5,FALSE)</f>
        <v>0</v>
      </c>
      <c r="I203" s="7">
        <f t="shared" si="1"/>
        <v>0</v>
      </c>
      <c r="J203" s="7"/>
      <c r="K203" s="7"/>
      <c r="L203" s="7"/>
      <c r="M203" s="7"/>
      <c r="O203" s="7">
        <f t="shared" si="398"/>
        <v>23873.86977222393</v>
      </c>
      <c r="P203" s="7">
        <f t="shared" si="3"/>
        <v>7118103.5069899075</v>
      </c>
      <c r="S203" s="7">
        <f t="shared" si="4"/>
        <v>-1800000</v>
      </c>
      <c r="T203" s="7">
        <f t="shared" ref="T203:U203" si="549">-SUM(E$17:E203)</f>
        <v>-1498987.9906490901</v>
      </c>
      <c r="U203" s="7">
        <f t="shared" si="549"/>
        <v>-2774434.6985789947</v>
      </c>
      <c r="V203" s="7">
        <f t="shared" ref="V203:W203" si="550">-SUM(I$17:I203)</f>
        <v>-284680.81776185404</v>
      </c>
      <c r="W203" s="7">
        <f t="shared" si="550"/>
        <v>-70000</v>
      </c>
      <c r="X203" s="7">
        <f t="shared" ref="X203:Z203" si="551">-SUM(L$17:L203)</f>
        <v>-150000</v>
      </c>
      <c r="Y203" s="7">
        <f t="shared" si="551"/>
        <v>-520000</v>
      </c>
      <c r="Z203" s="7">
        <f t="shared" si="551"/>
        <v>-20000</v>
      </c>
    </row>
    <row r="204" spans="1:26" ht="15.75" customHeight="1">
      <c r="A204">
        <v>180</v>
      </c>
      <c r="B204">
        <f t="shared" si="0"/>
        <v>16</v>
      </c>
      <c r="C204" s="14">
        <v>48990</v>
      </c>
      <c r="D204" s="7">
        <f t="shared" si="8"/>
        <v>23873.86977222393</v>
      </c>
      <c r="E204" s="7">
        <f t="shared" si="9"/>
        <v>15066.448370317263</v>
      </c>
      <c r="F204" s="7">
        <f t="shared" si="15"/>
        <v>8807.4214019066694</v>
      </c>
      <c r="G204" s="7">
        <f t="shared" si="10"/>
        <v>1185945.5609805945</v>
      </c>
      <c r="H204" s="4">
        <f>VLOOKUP(B204,'Расчёт страхования'!$D$5:$H$26,5,FALSE)</f>
        <v>8.709999999999999E-3</v>
      </c>
      <c r="I204" s="7">
        <f t="shared" si="1"/>
        <v>11362.544419755075</v>
      </c>
      <c r="J204" s="7">
        <f>$P$16</f>
        <v>5000</v>
      </c>
      <c r="K204" s="7"/>
      <c r="L204" s="7"/>
      <c r="M204" s="7"/>
      <c r="O204" s="7">
        <f t="shared" si="398"/>
        <v>40236.414191979005</v>
      </c>
      <c r="P204" s="7">
        <f t="shared" si="3"/>
        <v>7158339.9211818865</v>
      </c>
      <c r="S204" s="7">
        <f t="shared" si="4"/>
        <v>-1800000</v>
      </c>
      <c r="T204" s="7">
        <f t="shared" ref="T204:U204" si="552">-SUM(E$17:E204)</f>
        <v>-1514054.4390194074</v>
      </c>
      <c r="U204" s="7">
        <f t="shared" si="552"/>
        <v>-2783242.1199809015</v>
      </c>
      <c r="V204" s="7">
        <f t="shared" ref="V204:W204" si="553">-SUM(I$17:I204)</f>
        <v>-296043.36218160909</v>
      </c>
      <c r="W204" s="7">
        <f t="shared" si="553"/>
        <v>-75000</v>
      </c>
      <c r="X204" s="7">
        <f t="shared" ref="X204:Z204" si="554">-SUM(L$17:L204)</f>
        <v>-150000</v>
      </c>
      <c r="Y204" s="7">
        <f t="shared" si="554"/>
        <v>-520000</v>
      </c>
      <c r="Z204" s="7">
        <f t="shared" si="554"/>
        <v>-20000</v>
      </c>
    </row>
    <row r="205" spans="1:26" ht="15.75" customHeight="1">
      <c r="A205">
        <v>181</v>
      </c>
      <c r="B205">
        <f t="shared" si="0"/>
        <v>0</v>
      </c>
      <c r="C205" s="14">
        <v>49018</v>
      </c>
      <c r="D205" s="7">
        <f t="shared" si="8"/>
        <v>23873.86977222393</v>
      </c>
      <c r="E205" s="7">
        <f t="shared" si="9"/>
        <v>15176.935658366254</v>
      </c>
      <c r="F205" s="7">
        <f t="shared" si="15"/>
        <v>8696.9341138576747</v>
      </c>
      <c r="G205" s="7">
        <f t="shared" si="10"/>
        <v>1170768.6253222283</v>
      </c>
      <c r="H205" s="4">
        <f>VLOOKUP(B205,'Расчёт страхования'!$D$5:$H$26,5,FALSE)</f>
        <v>0</v>
      </c>
      <c r="I205" s="7">
        <f t="shared" si="1"/>
        <v>0</v>
      </c>
      <c r="J205" s="7"/>
      <c r="K205" s="7"/>
      <c r="L205" s="7"/>
      <c r="M205" s="7"/>
      <c r="O205" s="7">
        <f t="shared" si="398"/>
        <v>23873.86977222393</v>
      </c>
      <c r="P205" s="7">
        <f t="shared" si="3"/>
        <v>7182213.7909541102</v>
      </c>
      <c r="S205" s="7">
        <f t="shared" si="4"/>
        <v>-1800000</v>
      </c>
      <c r="T205" s="7">
        <f t="shared" ref="T205:U205" si="555">-SUM(E$17:E205)</f>
        <v>-1529231.3746777736</v>
      </c>
      <c r="U205" s="7">
        <f t="shared" si="555"/>
        <v>-2791939.0540947593</v>
      </c>
      <c r="V205" s="7">
        <f t="shared" ref="V205:W205" si="556">-SUM(I$17:I205)</f>
        <v>-296043.36218160909</v>
      </c>
      <c r="W205" s="7">
        <f t="shared" si="556"/>
        <v>-75000</v>
      </c>
      <c r="X205" s="7">
        <f t="shared" ref="X205:Z205" si="557">-SUM(L$17:L205)</f>
        <v>-150000</v>
      </c>
      <c r="Y205" s="7">
        <f t="shared" si="557"/>
        <v>-520000</v>
      </c>
      <c r="Z205" s="7">
        <f t="shared" si="557"/>
        <v>-20000</v>
      </c>
    </row>
    <row r="206" spans="1:26" ht="15.75" customHeight="1">
      <c r="A206">
        <v>182</v>
      </c>
      <c r="B206">
        <f t="shared" si="0"/>
        <v>0</v>
      </c>
      <c r="C206" s="14">
        <v>49049</v>
      </c>
      <c r="D206" s="7">
        <f t="shared" si="8"/>
        <v>23873.86977222393</v>
      </c>
      <c r="E206" s="7">
        <f t="shared" si="9"/>
        <v>15288.233186527608</v>
      </c>
      <c r="F206" s="7">
        <f t="shared" si="15"/>
        <v>8585.6365856963221</v>
      </c>
      <c r="G206" s="7">
        <f t="shared" si="10"/>
        <v>1155480.3921357007</v>
      </c>
      <c r="H206" s="4">
        <f>VLOOKUP(B206,'Расчёт страхования'!$D$5:$H$26,5,FALSE)</f>
        <v>0</v>
      </c>
      <c r="I206" s="7">
        <f t="shared" si="1"/>
        <v>0</v>
      </c>
      <c r="J206" s="7"/>
      <c r="K206" s="7"/>
      <c r="L206" s="7"/>
      <c r="M206" s="7"/>
      <c r="O206" s="7">
        <f t="shared" si="398"/>
        <v>23873.86977222393</v>
      </c>
      <c r="P206" s="7">
        <f t="shared" si="3"/>
        <v>7206087.660726334</v>
      </c>
      <c r="S206" s="7">
        <f t="shared" si="4"/>
        <v>-1800000</v>
      </c>
      <c r="T206" s="7">
        <f t="shared" ref="T206:U206" si="558">-SUM(E$17:E206)</f>
        <v>-1544519.6078643012</v>
      </c>
      <c r="U206" s="7">
        <f t="shared" si="558"/>
        <v>-2800524.6906804554</v>
      </c>
      <c r="V206" s="7">
        <f t="shared" ref="V206:W206" si="559">-SUM(I$17:I206)</f>
        <v>-296043.36218160909</v>
      </c>
      <c r="W206" s="7">
        <f t="shared" si="559"/>
        <v>-75000</v>
      </c>
      <c r="X206" s="7">
        <f t="shared" ref="X206:Z206" si="560">-SUM(L$17:L206)</f>
        <v>-150000</v>
      </c>
      <c r="Y206" s="7">
        <f t="shared" si="560"/>
        <v>-520000</v>
      </c>
      <c r="Z206" s="7">
        <f t="shared" si="560"/>
        <v>-20000</v>
      </c>
    </row>
    <row r="207" spans="1:26" ht="15.75" customHeight="1">
      <c r="A207">
        <v>183</v>
      </c>
      <c r="B207">
        <f t="shared" si="0"/>
        <v>0</v>
      </c>
      <c r="C207" s="14">
        <v>49079</v>
      </c>
      <c r="D207" s="7">
        <f t="shared" si="8"/>
        <v>23873.86977222393</v>
      </c>
      <c r="E207" s="7">
        <f t="shared" si="9"/>
        <v>15400.346896562141</v>
      </c>
      <c r="F207" s="7">
        <f t="shared" si="15"/>
        <v>8473.5228756617871</v>
      </c>
      <c r="G207" s="7">
        <f t="shared" si="10"/>
        <v>1140080.0452391386</v>
      </c>
      <c r="H207" s="4">
        <f>VLOOKUP(B207,'Расчёт страхования'!$D$5:$H$26,5,FALSE)</f>
        <v>0</v>
      </c>
      <c r="I207" s="7">
        <f t="shared" si="1"/>
        <v>0</v>
      </c>
      <c r="J207" s="7"/>
      <c r="K207" s="7"/>
      <c r="L207" s="7"/>
      <c r="M207" s="7"/>
      <c r="O207" s="7">
        <f t="shared" si="398"/>
        <v>23873.86977222393</v>
      </c>
      <c r="P207" s="7">
        <f t="shared" si="3"/>
        <v>7229961.5304985577</v>
      </c>
      <c r="S207" s="7">
        <f t="shared" si="4"/>
        <v>-1800000</v>
      </c>
      <c r="T207" s="7">
        <f t="shared" ref="T207:U207" si="561">-SUM(E$17:E207)</f>
        <v>-1559919.9547608632</v>
      </c>
      <c r="U207" s="7">
        <f t="shared" si="561"/>
        <v>-2808998.2135561174</v>
      </c>
      <c r="V207" s="7">
        <f t="shared" ref="V207:W207" si="562">-SUM(I$17:I207)</f>
        <v>-296043.36218160909</v>
      </c>
      <c r="W207" s="7">
        <f t="shared" si="562"/>
        <v>-75000</v>
      </c>
      <c r="X207" s="7">
        <f t="shared" ref="X207:Z207" si="563">-SUM(L$17:L207)</f>
        <v>-150000</v>
      </c>
      <c r="Y207" s="7">
        <f t="shared" si="563"/>
        <v>-520000</v>
      </c>
      <c r="Z207" s="7">
        <f t="shared" si="563"/>
        <v>-20000</v>
      </c>
    </row>
    <row r="208" spans="1:26" ht="15.75" customHeight="1">
      <c r="A208">
        <v>184</v>
      </c>
      <c r="B208">
        <f t="shared" si="0"/>
        <v>0</v>
      </c>
      <c r="C208" s="14">
        <v>49110</v>
      </c>
      <c r="D208" s="7">
        <f t="shared" si="8"/>
        <v>23873.86977222393</v>
      </c>
      <c r="E208" s="7">
        <f t="shared" si="9"/>
        <v>15513.282773803599</v>
      </c>
      <c r="F208" s="7">
        <f t="shared" si="15"/>
        <v>8360.5869984203309</v>
      </c>
      <c r="G208" s="7">
        <f t="shared" si="10"/>
        <v>1124566.762465335</v>
      </c>
      <c r="H208" s="4">
        <f>VLOOKUP(B208,'Расчёт страхования'!$D$5:$H$26,5,FALSE)</f>
        <v>0</v>
      </c>
      <c r="I208" s="7">
        <f t="shared" si="1"/>
        <v>0</v>
      </c>
      <c r="J208" s="7"/>
      <c r="K208" s="7"/>
      <c r="L208" s="7"/>
      <c r="M208" s="7"/>
      <c r="O208" s="7">
        <f t="shared" si="398"/>
        <v>23873.86977222393</v>
      </c>
      <c r="P208" s="7">
        <f t="shared" si="3"/>
        <v>7253835.4002707815</v>
      </c>
      <c r="S208" s="7">
        <f t="shared" si="4"/>
        <v>-1800000</v>
      </c>
      <c r="T208" s="7">
        <f t="shared" ref="T208:U208" si="564">-SUM(E$17:E208)</f>
        <v>-1575433.2375346669</v>
      </c>
      <c r="U208" s="7">
        <f t="shared" si="564"/>
        <v>-2817358.8005545377</v>
      </c>
      <c r="V208" s="7">
        <f t="shared" ref="V208:W208" si="565">-SUM(I$17:I208)</f>
        <v>-296043.36218160909</v>
      </c>
      <c r="W208" s="7">
        <f t="shared" si="565"/>
        <v>-75000</v>
      </c>
      <c r="X208" s="7">
        <f t="shared" ref="X208:Z208" si="566">-SUM(L$17:L208)</f>
        <v>-150000</v>
      </c>
      <c r="Y208" s="7">
        <f t="shared" si="566"/>
        <v>-520000</v>
      </c>
      <c r="Z208" s="7">
        <f t="shared" si="566"/>
        <v>-20000</v>
      </c>
    </row>
    <row r="209" spans="1:26" ht="15.75" customHeight="1">
      <c r="A209">
        <v>185</v>
      </c>
      <c r="B209">
        <f t="shared" si="0"/>
        <v>0</v>
      </c>
      <c r="C209" s="14">
        <v>49140</v>
      </c>
      <c r="D209" s="7">
        <f t="shared" si="8"/>
        <v>23873.86977222393</v>
      </c>
      <c r="E209" s="7">
        <f t="shared" si="9"/>
        <v>15627.046847478157</v>
      </c>
      <c r="F209" s="7">
        <f t="shared" si="15"/>
        <v>8246.822924745773</v>
      </c>
      <c r="G209" s="7">
        <f t="shared" si="10"/>
        <v>1108939.7156178567</v>
      </c>
      <c r="H209" s="4">
        <f>VLOOKUP(B209,'Расчёт страхования'!$D$5:$H$26,5,FALSE)</f>
        <v>0</v>
      </c>
      <c r="I209" s="7">
        <f t="shared" si="1"/>
        <v>0</v>
      </c>
      <c r="J209" s="7"/>
      <c r="K209" s="7"/>
      <c r="L209" s="7"/>
      <c r="M209" s="7"/>
      <c r="O209" s="7">
        <f t="shared" si="398"/>
        <v>23873.86977222393</v>
      </c>
      <c r="P209" s="7">
        <f t="shared" si="3"/>
        <v>7277709.2700430052</v>
      </c>
      <c r="S209" s="7">
        <f t="shared" si="4"/>
        <v>-1800000</v>
      </c>
      <c r="T209" s="7">
        <f t="shared" ref="T209:U209" si="567">-SUM(E$17:E209)</f>
        <v>-1591060.2843821452</v>
      </c>
      <c r="U209" s="7">
        <f t="shared" si="567"/>
        <v>-2825605.6234792834</v>
      </c>
      <c r="V209" s="7">
        <f t="shared" ref="V209:W209" si="568">-SUM(I$17:I209)</f>
        <v>-296043.36218160909</v>
      </c>
      <c r="W209" s="7">
        <f t="shared" si="568"/>
        <v>-75000</v>
      </c>
      <c r="X209" s="7">
        <f t="shared" ref="X209:Z209" si="569">-SUM(L$17:L209)</f>
        <v>-150000</v>
      </c>
      <c r="Y209" s="7">
        <f t="shared" si="569"/>
        <v>-520000</v>
      </c>
      <c r="Z209" s="7">
        <f t="shared" si="569"/>
        <v>-20000</v>
      </c>
    </row>
    <row r="210" spans="1:26" ht="15.75" customHeight="1">
      <c r="A210">
        <v>186</v>
      </c>
      <c r="B210">
        <f t="shared" si="0"/>
        <v>0</v>
      </c>
      <c r="C210" s="14">
        <v>49171</v>
      </c>
      <c r="D210" s="7">
        <f t="shared" si="8"/>
        <v>23873.86977222393</v>
      </c>
      <c r="E210" s="7">
        <f t="shared" si="9"/>
        <v>15741.645191026333</v>
      </c>
      <c r="F210" s="7">
        <f t="shared" si="15"/>
        <v>8132.2245811975999</v>
      </c>
      <c r="G210" s="7">
        <f t="shared" si="10"/>
        <v>1093198.0704268303</v>
      </c>
      <c r="H210" s="4">
        <f>VLOOKUP(B210,'Расчёт страхования'!$D$5:$H$26,5,FALSE)</f>
        <v>0</v>
      </c>
      <c r="I210" s="7">
        <f t="shared" si="1"/>
        <v>0</v>
      </c>
      <c r="J210" s="7"/>
      <c r="K210" s="7"/>
      <c r="L210" s="7"/>
      <c r="M210" s="7"/>
      <c r="O210" s="7">
        <f t="shared" si="398"/>
        <v>23873.869772223934</v>
      </c>
      <c r="P210" s="7">
        <f t="shared" si="3"/>
        <v>7301583.139815229</v>
      </c>
      <c r="S210" s="7">
        <f t="shared" si="4"/>
        <v>-1800000</v>
      </c>
      <c r="T210" s="7">
        <f t="shared" ref="T210:U210" si="570">-SUM(E$17:E210)</f>
        <v>-1606801.9295731715</v>
      </c>
      <c r="U210" s="7">
        <f t="shared" si="570"/>
        <v>-2833737.8480604808</v>
      </c>
      <c r="V210" s="7">
        <f t="shared" ref="V210:W210" si="571">-SUM(I$17:I210)</f>
        <v>-296043.36218160909</v>
      </c>
      <c r="W210" s="7">
        <f t="shared" si="571"/>
        <v>-75000</v>
      </c>
      <c r="X210" s="7">
        <f t="shared" ref="X210:Z210" si="572">-SUM(L$17:L210)</f>
        <v>-150000</v>
      </c>
      <c r="Y210" s="7">
        <f t="shared" si="572"/>
        <v>-520000</v>
      </c>
      <c r="Z210" s="7">
        <f t="shared" si="572"/>
        <v>-20000</v>
      </c>
    </row>
    <row r="211" spans="1:26" ht="15.75" customHeight="1">
      <c r="A211">
        <v>187</v>
      </c>
      <c r="B211">
        <f t="shared" si="0"/>
        <v>0</v>
      </c>
      <c r="C211" s="14">
        <v>49202</v>
      </c>
      <c r="D211" s="7">
        <f t="shared" si="8"/>
        <v>23873.86977222393</v>
      </c>
      <c r="E211" s="7">
        <f t="shared" si="9"/>
        <v>15857.083922427193</v>
      </c>
      <c r="F211" s="7">
        <f t="shared" si="15"/>
        <v>8016.7858497967381</v>
      </c>
      <c r="G211" s="7">
        <f t="shared" si="10"/>
        <v>1077340.9865044032</v>
      </c>
      <c r="H211" s="4">
        <f>VLOOKUP(B211,'Расчёт страхования'!$D$5:$H$26,5,FALSE)</f>
        <v>0</v>
      </c>
      <c r="I211" s="7">
        <f t="shared" si="1"/>
        <v>0</v>
      </c>
      <c r="J211" s="7"/>
      <c r="K211" s="7"/>
      <c r="L211" s="7"/>
      <c r="M211" s="7"/>
      <c r="O211" s="7">
        <f t="shared" si="398"/>
        <v>23873.86977222393</v>
      </c>
      <c r="P211" s="7">
        <f t="shared" si="3"/>
        <v>7325457.0095874527</v>
      </c>
      <c r="S211" s="7">
        <f t="shared" si="4"/>
        <v>-1800000</v>
      </c>
      <c r="T211" s="7">
        <f t="shared" ref="T211:U211" si="573">-SUM(E$17:E211)</f>
        <v>-1622659.0134955987</v>
      </c>
      <c r="U211" s="7">
        <f t="shared" si="573"/>
        <v>-2841754.6339102774</v>
      </c>
      <c r="V211" s="7">
        <f t="shared" ref="V211:W211" si="574">-SUM(I$17:I211)</f>
        <v>-296043.36218160909</v>
      </c>
      <c r="W211" s="7">
        <f t="shared" si="574"/>
        <v>-75000</v>
      </c>
      <c r="X211" s="7">
        <f t="shared" ref="X211:Z211" si="575">-SUM(L$17:L211)</f>
        <v>-150000</v>
      </c>
      <c r="Y211" s="7">
        <f t="shared" si="575"/>
        <v>-520000</v>
      </c>
      <c r="Z211" s="7">
        <f t="shared" si="575"/>
        <v>-20000</v>
      </c>
    </row>
    <row r="212" spans="1:26" ht="15.75" customHeight="1">
      <c r="A212">
        <v>188</v>
      </c>
      <c r="B212">
        <f t="shared" si="0"/>
        <v>0</v>
      </c>
      <c r="C212" s="14">
        <v>49232</v>
      </c>
      <c r="D212" s="7">
        <f t="shared" si="8"/>
        <v>23873.86977222393</v>
      </c>
      <c r="E212" s="7">
        <f t="shared" si="9"/>
        <v>15973.369204524988</v>
      </c>
      <c r="F212" s="7">
        <f t="shared" si="15"/>
        <v>7900.5005676989394</v>
      </c>
      <c r="G212" s="7">
        <f t="shared" si="10"/>
        <v>1061367.6172998783</v>
      </c>
      <c r="H212" s="4">
        <f>VLOOKUP(B212,'Расчёт страхования'!$D$5:$H$26,5,FALSE)</f>
        <v>0</v>
      </c>
      <c r="I212" s="7">
        <f t="shared" si="1"/>
        <v>0</v>
      </c>
      <c r="J212" s="7"/>
      <c r="K212" s="7"/>
      <c r="L212" s="7"/>
      <c r="M212" s="7"/>
      <c r="O212" s="7">
        <f t="shared" si="398"/>
        <v>23873.869772223927</v>
      </c>
      <c r="P212" s="7">
        <f t="shared" si="3"/>
        <v>7349330.8793596765</v>
      </c>
      <c r="S212" s="7">
        <f t="shared" si="4"/>
        <v>-1800000</v>
      </c>
      <c r="T212" s="7">
        <f t="shared" ref="T212:U212" si="576">-SUM(E$17:E212)</f>
        <v>-1638632.3827001236</v>
      </c>
      <c r="U212" s="7">
        <f t="shared" si="576"/>
        <v>-2849655.1344779762</v>
      </c>
      <c r="V212" s="7">
        <f t="shared" ref="V212:W212" si="577">-SUM(I$17:I212)</f>
        <v>-296043.36218160909</v>
      </c>
      <c r="W212" s="7">
        <f t="shared" si="577"/>
        <v>-75000</v>
      </c>
      <c r="X212" s="7">
        <f t="shared" ref="X212:Z212" si="578">-SUM(L$17:L212)</f>
        <v>-150000</v>
      </c>
      <c r="Y212" s="7">
        <f t="shared" si="578"/>
        <v>-520000</v>
      </c>
      <c r="Z212" s="7">
        <f t="shared" si="578"/>
        <v>-20000</v>
      </c>
    </row>
    <row r="213" spans="1:26" ht="15.75" customHeight="1">
      <c r="A213">
        <v>189</v>
      </c>
      <c r="B213">
        <f t="shared" si="0"/>
        <v>0</v>
      </c>
      <c r="C213" s="14">
        <v>49263</v>
      </c>
      <c r="D213" s="7">
        <f t="shared" si="8"/>
        <v>23873.86977222393</v>
      </c>
      <c r="E213" s="7">
        <f t="shared" si="9"/>
        <v>16090.507245358171</v>
      </c>
      <c r="F213" s="7">
        <f t="shared" si="15"/>
        <v>7783.3625268657552</v>
      </c>
      <c r="G213" s="7">
        <f t="shared" si="10"/>
        <v>1045277.1100545201</v>
      </c>
      <c r="H213" s="4">
        <f>VLOOKUP(B213,'Расчёт страхования'!$D$5:$H$26,5,FALSE)</f>
        <v>0</v>
      </c>
      <c r="I213" s="7">
        <f t="shared" si="1"/>
        <v>0</v>
      </c>
      <c r="J213" s="7"/>
      <c r="K213" s="7"/>
      <c r="L213" s="7"/>
      <c r="M213" s="7"/>
      <c r="O213" s="7">
        <f t="shared" si="398"/>
        <v>23873.869772223927</v>
      </c>
      <c r="P213" s="7">
        <f t="shared" si="3"/>
        <v>7373204.7491319003</v>
      </c>
      <c r="S213" s="7">
        <f t="shared" si="4"/>
        <v>-1800000</v>
      </c>
      <c r="T213" s="7">
        <f t="shared" ref="T213:U213" si="579">-SUM(E$17:E213)</f>
        <v>-1654722.8899454817</v>
      </c>
      <c r="U213" s="7">
        <f t="shared" si="579"/>
        <v>-2857438.4970048419</v>
      </c>
      <c r="V213" s="7">
        <f t="shared" ref="V213:W213" si="580">-SUM(I$17:I213)</f>
        <v>-296043.36218160909</v>
      </c>
      <c r="W213" s="7">
        <f t="shared" si="580"/>
        <v>-75000</v>
      </c>
      <c r="X213" s="7">
        <f t="shared" ref="X213:Z213" si="581">-SUM(L$17:L213)</f>
        <v>-150000</v>
      </c>
      <c r="Y213" s="7">
        <f t="shared" si="581"/>
        <v>-520000</v>
      </c>
      <c r="Z213" s="7">
        <f t="shared" si="581"/>
        <v>-20000</v>
      </c>
    </row>
    <row r="214" spans="1:26" ht="15.75" customHeight="1">
      <c r="A214">
        <v>190</v>
      </c>
      <c r="B214">
        <f t="shared" si="0"/>
        <v>0</v>
      </c>
      <c r="C214" s="14">
        <v>49293</v>
      </c>
      <c r="D214" s="7">
        <f t="shared" si="8"/>
        <v>23873.86977222393</v>
      </c>
      <c r="E214" s="7">
        <f t="shared" si="9"/>
        <v>16208.504298490801</v>
      </c>
      <c r="F214" s="7">
        <f t="shared" si="15"/>
        <v>7665.3654737331299</v>
      </c>
      <c r="G214" s="7">
        <f t="shared" si="10"/>
        <v>1029068.6057560293</v>
      </c>
      <c r="H214" s="4">
        <f>VLOOKUP(B214,'Расчёт страхования'!$D$5:$H$26,5,FALSE)</f>
        <v>0</v>
      </c>
      <c r="I214" s="7">
        <f t="shared" si="1"/>
        <v>0</v>
      </c>
      <c r="J214" s="7"/>
      <c r="K214" s="7"/>
      <c r="L214" s="7"/>
      <c r="M214" s="7"/>
      <c r="O214" s="7">
        <f t="shared" si="398"/>
        <v>23873.86977222393</v>
      </c>
      <c r="P214" s="7">
        <f t="shared" si="3"/>
        <v>7397078.618904124</v>
      </c>
      <c r="S214" s="7">
        <f t="shared" si="4"/>
        <v>-1800000</v>
      </c>
      <c r="T214" s="7">
        <f t="shared" ref="T214:U214" si="582">-SUM(E$17:E214)</f>
        <v>-1670931.3942439724</v>
      </c>
      <c r="U214" s="7">
        <f t="shared" si="582"/>
        <v>-2865103.8624785752</v>
      </c>
      <c r="V214" s="7">
        <f t="shared" ref="V214:W214" si="583">-SUM(I$17:I214)</f>
        <v>-296043.36218160909</v>
      </c>
      <c r="W214" s="7">
        <f t="shared" si="583"/>
        <v>-75000</v>
      </c>
      <c r="X214" s="7">
        <f t="shared" ref="X214:Z214" si="584">-SUM(L$17:L214)</f>
        <v>-150000</v>
      </c>
      <c r="Y214" s="7">
        <f t="shared" si="584"/>
        <v>-520000</v>
      </c>
      <c r="Z214" s="7">
        <f t="shared" si="584"/>
        <v>-20000</v>
      </c>
    </row>
    <row r="215" spans="1:26" ht="15.75" customHeight="1">
      <c r="A215">
        <v>191</v>
      </c>
      <c r="B215">
        <f t="shared" si="0"/>
        <v>0</v>
      </c>
      <c r="C215" s="14">
        <v>49324</v>
      </c>
      <c r="D215" s="7">
        <f t="shared" si="8"/>
        <v>23873.86977222393</v>
      </c>
      <c r="E215" s="7">
        <f t="shared" si="9"/>
        <v>16327.366663346398</v>
      </c>
      <c r="F215" s="7">
        <f t="shared" si="15"/>
        <v>7546.5031088775304</v>
      </c>
      <c r="G215" s="7">
        <f t="shared" si="10"/>
        <v>1012741.2390926828</v>
      </c>
      <c r="H215" s="4">
        <f>VLOOKUP(B215,'Расчёт страхования'!$D$5:$H$26,5,FALSE)</f>
        <v>0</v>
      </c>
      <c r="I215" s="7">
        <f t="shared" si="1"/>
        <v>0</v>
      </c>
      <c r="J215" s="7"/>
      <c r="K215" s="7"/>
      <c r="L215" s="7"/>
      <c r="M215" s="7"/>
      <c r="O215" s="7">
        <f t="shared" si="398"/>
        <v>23873.86977222393</v>
      </c>
      <c r="P215" s="7">
        <f t="shared" si="3"/>
        <v>7420952.4886763478</v>
      </c>
      <c r="S215" s="7">
        <f t="shared" si="4"/>
        <v>-1800000</v>
      </c>
      <c r="T215" s="7">
        <f t="shared" ref="T215:U215" si="585">-SUM(E$17:E215)</f>
        <v>-1687258.7609073187</v>
      </c>
      <c r="U215" s="7">
        <f t="shared" si="585"/>
        <v>-2872650.3655874529</v>
      </c>
      <c r="V215" s="7">
        <f t="shared" ref="V215:W215" si="586">-SUM(I$17:I215)</f>
        <v>-296043.36218160909</v>
      </c>
      <c r="W215" s="7">
        <f t="shared" si="586"/>
        <v>-75000</v>
      </c>
      <c r="X215" s="7">
        <f t="shared" ref="X215:Z215" si="587">-SUM(L$17:L215)</f>
        <v>-150000</v>
      </c>
      <c r="Y215" s="7">
        <f t="shared" si="587"/>
        <v>-520000</v>
      </c>
      <c r="Z215" s="7">
        <f t="shared" si="587"/>
        <v>-20000</v>
      </c>
    </row>
    <row r="216" spans="1:26" ht="15.75" customHeight="1">
      <c r="A216">
        <v>192</v>
      </c>
      <c r="B216">
        <f t="shared" si="0"/>
        <v>17</v>
      </c>
      <c r="C216" s="14">
        <v>49355</v>
      </c>
      <c r="D216" s="7">
        <f t="shared" si="8"/>
        <v>23873.86977222393</v>
      </c>
      <c r="E216" s="7">
        <f t="shared" si="9"/>
        <v>16447.100685544276</v>
      </c>
      <c r="F216" s="7">
        <f t="shared" si="15"/>
        <v>7426.7690866796565</v>
      </c>
      <c r="G216" s="7">
        <f t="shared" si="10"/>
        <v>996294.13840713853</v>
      </c>
      <c r="H216" s="4">
        <f>VLOOKUP(B216,'Расчёт страхования'!$D$5:$H$26,5,FALSE)</f>
        <v>8.9699999999999988E-3</v>
      </c>
      <c r="I216" s="7">
        <f t="shared" si="1"/>
        <v>9830.4342636632355</v>
      </c>
      <c r="J216" s="7">
        <f>$P$16</f>
        <v>5000</v>
      </c>
      <c r="K216" s="7"/>
      <c r="L216" s="7"/>
      <c r="M216" s="7"/>
      <c r="O216" s="7">
        <f t="shared" si="398"/>
        <v>38704.304035887166</v>
      </c>
      <c r="P216" s="7">
        <f t="shared" si="3"/>
        <v>7459656.7927122349</v>
      </c>
      <c r="S216" s="7">
        <f t="shared" si="4"/>
        <v>-1800000</v>
      </c>
      <c r="T216" s="7">
        <f t="shared" ref="T216:U216" si="588">-SUM(E$17:E216)</f>
        <v>-1703705.861592863</v>
      </c>
      <c r="U216" s="7">
        <f t="shared" si="588"/>
        <v>-2880077.1346741323</v>
      </c>
      <c r="V216" s="7">
        <f t="shared" ref="V216:W216" si="589">-SUM(I$17:I216)</f>
        <v>-305873.79644527234</v>
      </c>
      <c r="W216" s="7">
        <f t="shared" si="589"/>
        <v>-80000</v>
      </c>
      <c r="X216" s="7">
        <f t="shared" ref="X216:Z216" si="590">-SUM(L$17:L216)</f>
        <v>-150000</v>
      </c>
      <c r="Y216" s="7">
        <f t="shared" si="590"/>
        <v>-520000</v>
      </c>
      <c r="Z216" s="7">
        <f t="shared" si="590"/>
        <v>-20000</v>
      </c>
    </row>
    <row r="217" spans="1:26" ht="15.75" customHeight="1">
      <c r="A217">
        <v>193</v>
      </c>
      <c r="B217">
        <f t="shared" si="0"/>
        <v>0</v>
      </c>
      <c r="C217" s="14">
        <v>49383</v>
      </c>
      <c r="D217" s="7">
        <f t="shared" si="8"/>
        <v>23873.86977222393</v>
      </c>
      <c r="E217" s="7">
        <f t="shared" si="9"/>
        <v>16567.712757238263</v>
      </c>
      <c r="F217" s="7">
        <f t="shared" si="15"/>
        <v>7306.1570149856652</v>
      </c>
      <c r="G217" s="7">
        <f t="shared" si="10"/>
        <v>979726.42564990022</v>
      </c>
      <c r="H217" s="4">
        <f>VLOOKUP(B217,'Расчёт страхования'!$D$5:$H$26,5,FALSE)</f>
        <v>0</v>
      </c>
      <c r="I217" s="7">
        <f t="shared" si="1"/>
        <v>0</v>
      </c>
      <c r="J217" s="7"/>
      <c r="K217" s="7"/>
      <c r="L217" s="7"/>
      <c r="M217" s="7"/>
      <c r="O217" s="7">
        <f t="shared" ref="O217:O266" si="591">SUM(E217,F217,I217:N217)</f>
        <v>23873.86977222393</v>
      </c>
      <c r="P217" s="7">
        <f t="shared" si="3"/>
        <v>7483530.6624844586</v>
      </c>
      <c r="S217" s="7">
        <f t="shared" si="4"/>
        <v>-1800000</v>
      </c>
      <c r="T217" s="7">
        <f t="shared" ref="T217:U217" si="592">-SUM(E$17:E217)</f>
        <v>-1720273.5743501012</v>
      </c>
      <c r="U217" s="7">
        <f t="shared" si="592"/>
        <v>-2887383.2916891179</v>
      </c>
      <c r="V217" s="7">
        <f t="shared" ref="V217:W217" si="593">-SUM(I$17:I217)</f>
        <v>-305873.79644527234</v>
      </c>
      <c r="W217" s="7">
        <f t="shared" si="593"/>
        <v>-80000</v>
      </c>
      <c r="X217" s="7">
        <f t="shared" ref="X217:Z217" si="594">-SUM(L$17:L217)</f>
        <v>-150000</v>
      </c>
      <c r="Y217" s="7">
        <f t="shared" si="594"/>
        <v>-520000</v>
      </c>
      <c r="Z217" s="7">
        <f t="shared" si="594"/>
        <v>-20000</v>
      </c>
    </row>
    <row r="218" spans="1:26" ht="15.75" customHeight="1">
      <c r="A218">
        <v>194</v>
      </c>
      <c r="B218">
        <f t="shared" si="0"/>
        <v>0</v>
      </c>
      <c r="C218" s="14">
        <v>49414</v>
      </c>
      <c r="D218" s="7">
        <f t="shared" si="8"/>
        <v>23873.86977222393</v>
      </c>
      <c r="E218" s="7">
        <f t="shared" si="9"/>
        <v>16689.209317458011</v>
      </c>
      <c r="F218" s="7">
        <f t="shared" si="15"/>
        <v>7184.6604547659181</v>
      </c>
      <c r="G218" s="7">
        <f t="shared" si="10"/>
        <v>963037.21633244224</v>
      </c>
      <c r="H218" s="4">
        <f>VLOOKUP(B218,'Расчёт страхования'!$D$5:$H$26,5,FALSE)</f>
        <v>0</v>
      </c>
      <c r="I218" s="7">
        <f t="shared" si="1"/>
        <v>0</v>
      </c>
      <c r="J218" s="7"/>
      <c r="K218" s="7"/>
      <c r="L218" s="7"/>
      <c r="M218" s="7"/>
      <c r="O218" s="7">
        <f t="shared" si="591"/>
        <v>23873.86977222393</v>
      </c>
      <c r="P218" s="7">
        <f t="shared" si="3"/>
        <v>7507404.5322566824</v>
      </c>
      <c r="S218" s="7">
        <f t="shared" si="4"/>
        <v>-1800000</v>
      </c>
      <c r="T218" s="7">
        <f t="shared" ref="T218:U218" si="595">-SUM(E$17:E218)</f>
        <v>-1736962.7836675593</v>
      </c>
      <c r="U218" s="7">
        <f t="shared" si="595"/>
        <v>-2894567.9521438838</v>
      </c>
      <c r="V218" s="7">
        <f t="shared" ref="V218:W218" si="596">-SUM(I$17:I218)</f>
        <v>-305873.79644527234</v>
      </c>
      <c r="W218" s="7">
        <f t="shared" si="596"/>
        <v>-80000</v>
      </c>
      <c r="X218" s="7">
        <f t="shared" ref="X218:Z218" si="597">-SUM(L$17:L218)</f>
        <v>-150000</v>
      </c>
      <c r="Y218" s="7">
        <f t="shared" si="597"/>
        <v>-520000</v>
      </c>
      <c r="Z218" s="7">
        <f t="shared" si="597"/>
        <v>-20000</v>
      </c>
    </row>
    <row r="219" spans="1:26" ht="15.75" customHeight="1">
      <c r="A219">
        <v>195</v>
      </c>
      <c r="B219">
        <f t="shared" si="0"/>
        <v>0</v>
      </c>
      <c r="C219" s="14">
        <v>49444</v>
      </c>
      <c r="D219" s="7">
        <f t="shared" si="8"/>
        <v>23873.86977222393</v>
      </c>
      <c r="E219" s="7">
        <f t="shared" si="9"/>
        <v>16811.596852452705</v>
      </c>
      <c r="F219" s="7">
        <f t="shared" si="15"/>
        <v>7062.272919771227</v>
      </c>
      <c r="G219" s="7">
        <f t="shared" si="10"/>
        <v>946225.61947998952</v>
      </c>
      <c r="H219" s="4">
        <f>VLOOKUP(B219,'Расчёт страхования'!$D$5:$H$26,5,FALSE)</f>
        <v>0</v>
      </c>
      <c r="I219" s="7">
        <f t="shared" si="1"/>
        <v>0</v>
      </c>
      <c r="J219" s="7"/>
      <c r="K219" s="7"/>
      <c r="L219" s="7"/>
      <c r="M219" s="7"/>
      <c r="O219" s="7">
        <f t="shared" si="591"/>
        <v>23873.86977222393</v>
      </c>
      <c r="P219" s="7">
        <f t="shared" si="3"/>
        <v>7531278.4020289062</v>
      </c>
      <c r="S219" s="7">
        <f t="shared" si="4"/>
        <v>-1800000</v>
      </c>
      <c r="T219" s="7">
        <f t="shared" ref="T219:U219" si="598">-SUM(E$17:E219)</f>
        <v>-1753774.380520012</v>
      </c>
      <c r="U219" s="7">
        <f t="shared" si="598"/>
        <v>-2901630.2250636551</v>
      </c>
      <c r="V219" s="7">
        <f t="shared" ref="V219:W219" si="599">-SUM(I$17:I219)</f>
        <v>-305873.79644527234</v>
      </c>
      <c r="W219" s="7">
        <f t="shared" si="599"/>
        <v>-80000</v>
      </c>
      <c r="X219" s="7">
        <f t="shared" ref="X219:Z219" si="600">-SUM(L$17:L219)</f>
        <v>-150000</v>
      </c>
      <c r="Y219" s="7">
        <f t="shared" si="600"/>
        <v>-520000</v>
      </c>
      <c r="Z219" s="7">
        <f t="shared" si="600"/>
        <v>-20000</v>
      </c>
    </row>
    <row r="220" spans="1:26" ht="15.75" customHeight="1">
      <c r="A220">
        <v>196</v>
      </c>
      <c r="B220">
        <f t="shared" si="0"/>
        <v>0</v>
      </c>
      <c r="C220" s="14">
        <v>49475</v>
      </c>
      <c r="D220" s="7">
        <f t="shared" si="8"/>
        <v>23873.86977222393</v>
      </c>
      <c r="E220" s="7">
        <f t="shared" si="9"/>
        <v>16934.881896037357</v>
      </c>
      <c r="F220" s="7">
        <f t="shared" si="15"/>
        <v>6938.9878761865739</v>
      </c>
      <c r="G220" s="7">
        <f t="shared" si="10"/>
        <v>929290.73758395214</v>
      </c>
      <c r="H220" s="4">
        <f>VLOOKUP(B220,'Расчёт страхования'!$D$5:$H$26,5,FALSE)</f>
        <v>0</v>
      </c>
      <c r="I220" s="7">
        <f t="shared" si="1"/>
        <v>0</v>
      </c>
      <c r="J220" s="7"/>
      <c r="K220" s="7"/>
      <c r="L220" s="7"/>
      <c r="M220" s="7"/>
      <c r="O220" s="7">
        <f t="shared" si="591"/>
        <v>23873.86977222393</v>
      </c>
      <c r="P220" s="7">
        <f t="shared" si="3"/>
        <v>7555152.2718011299</v>
      </c>
      <c r="S220" s="7">
        <f t="shared" si="4"/>
        <v>-1800000</v>
      </c>
      <c r="T220" s="7">
        <f t="shared" ref="T220:U220" si="601">-SUM(E$17:E220)</f>
        <v>-1770709.2624160494</v>
      </c>
      <c r="U220" s="7">
        <f t="shared" si="601"/>
        <v>-2908569.2129398417</v>
      </c>
      <c r="V220" s="7">
        <f t="shared" ref="V220:W220" si="602">-SUM(I$17:I220)</f>
        <v>-305873.79644527234</v>
      </c>
      <c r="W220" s="7">
        <f t="shared" si="602"/>
        <v>-80000</v>
      </c>
      <c r="X220" s="7">
        <f t="shared" ref="X220:Z220" si="603">-SUM(L$17:L220)</f>
        <v>-150000</v>
      </c>
      <c r="Y220" s="7">
        <f t="shared" si="603"/>
        <v>-520000</v>
      </c>
      <c r="Z220" s="7">
        <f t="shared" si="603"/>
        <v>-20000</v>
      </c>
    </row>
    <row r="221" spans="1:26" ht="15.75" customHeight="1">
      <c r="A221">
        <v>197</v>
      </c>
      <c r="B221">
        <f t="shared" si="0"/>
        <v>0</v>
      </c>
      <c r="C221" s="14">
        <v>49505</v>
      </c>
      <c r="D221" s="7">
        <f t="shared" si="8"/>
        <v>23873.86977222393</v>
      </c>
      <c r="E221" s="7">
        <f t="shared" si="9"/>
        <v>17059.071029941628</v>
      </c>
      <c r="F221" s="7">
        <f t="shared" si="15"/>
        <v>6814.7987422822989</v>
      </c>
      <c r="G221" s="7">
        <f t="shared" si="10"/>
        <v>912231.66655401047</v>
      </c>
      <c r="H221" s="4">
        <f>VLOOKUP(B221,'Расчёт страхования'!$D$5:$H$26,5,FALSE)</f>
        <v>0</v>
      </c>
      <c r="I221" s="7">
        <f t="shared" si="1"/>
        <v>0</v>
      </c>
      <c r="J221" s="7"/>
      <c r="K221" s="7"/>
      <c r="L221" s="7"/>
      <c r="M221" s="7"/>
      <c r="O221" s="7">
        <f t="shared" si="591"/>
        <v>23873.869772223927</v>
      </c>
      <c r="P221" s="7">
        <f t="shared" si="3"/>
        <v>7579026.1415733537</v>
      </c>
      <c r="S221" s="7">
        <f t="shared" si="4"/>
        <v>-1800000</v>
      </c>
      <c r="T221" s="7">
        <f t="shared" ref="T221:U221" si="604">-SUM(E$17:E221)</f>
        <v>-1787768.3334459909</v>
      </c>
      <c r="U221" s="7">
        <f t="shared" si="604"/>
        <v>-2915384.0116821239</v>
      </c>
      <c r="V221" s="7">
        <f t="shared" ref="V221:W221" si="605">-SUM(I$17:I221)</f>
        <v>-305873.79644527234</v>
      </c>
      <c r="W221" s="7">
        <f t="shared" si="605"/>
        <v>-80000</v>
      </c>
      <c r="X221" s="7">
        <f t="shared" ref="X221:Z221" si="606">-SUM(L$17:L221)</f>
        <v>-150000</v>
      </c>
      <c r="Y221" s="7">
        <f t="shared" si="606"/>
        <v>-520000</v>
      </c>
      <c r="Z221" s="7">
        <f t="shared" si="606"/>
        <v>-20000</v>
      </c>
    </row>
    <row r="222" spans="1:26" ht="15.75" customHeight="1">
      <c r="A222">
        <v>198</v>
      </c>
      <c r="B222">
        <f t="shared" si="0"/>
        <v>0</v>
      </c>
      <c r="C222" s="14">
        <v>49536</v>
      </c>
      <c r="D222" s="7">
        <f t="shared" si="8"/>
        <v>23873.86977222393</v>
      </c>
      <c r="E222" s="7">
        <f t="shared" si="9"/>
        <v>17184.170884161202</v>
      </c>
      <c r="F222" s="7">
        <f t="shared" si="15"/>
        <v>6689.6988880627268</v>
      </c>
      <c r="G222" s="7">
        <f t="shared" si="10"/>
        <v>895047.49566984922</v>
      </c>
      <c r="H222" s="4">
        <f>VLOOKUP(B222,'Расчёт страхования'!$D$5:$H$26,5,FALSE)</f>
        <v>0</v>
      </c>
      <c r="I222" s="7">
        <f t="shared" si="1"/>
        <v>0</v>
      </c>
      <c r="J222" s="7"/>
      <c r="K222" s="7"/>
      <c r="L222" s="7"/>
      <c r="M222" s="7"/>
      <c r="O222" s="7">
        <f t="shared" si="591"/>
        <v>23873.86977222393</v>
      </c>
      <c r="P222" s="7">
        <f t="shared" si="3"/>
        <v>7602900.0113455774</v>
      </c>
      <c r="S222" s="7">
        <f t="shared" si="4"/>
        <v>-1800000</v>
      </c>
      <c r="T222" s="7">
        <f t="shared" ref="T222:U222" si="607">-SUM(E$17:E222)</f>
        <v>-1804952.5043301522</v>
      </c>
      <c r="U222" s="7">
        <f t="shared" si="607"/>
        <v>-2922073.7105701864</v>
      </c>
      <c r="V222" s="7">
        <f t="shared" ref="V222:W222" si="608">-SUM(I$17:I222)</f>
        <v>-305873.79644527234</v>
      </c>
      <c r="W222" s="7">
        <f t="shared" si="608"/>
        <v>-80000</v>
      </c>
      <c r="X222" s="7">
        <f t="shared" ref="X222:Z222" si="609">-SUM(L$17:L222)</f>
        <v>-150000</v>
      </c>
      <c r="Y222" s="7">
        <f t="shared" si="609"/>
        <v>-520000</v>
      </c>
      <c r="Z222" s="7">
        <f t="shared" si="609"/>
        <v>-20000</v>
      </c>
    </row>
    <row r="223" spans="1:26" ht="15.75" customHeight="1">
      <c r="A223">
        <v>199</v>
      </c>
      <c r="B223">
        <f t="shared" si="0"/>
        <v>0</v>
      </c>
      <c r="C223" s="14">
        <v>49567</v>
      </c>
      <c r="D223" s="7">
        <f t="shared" si="8"/>
        <v>23873.86977222393</v>
      </c>
      <c r="E223" s="7">
        <f t="shared" si="9"/>
        <v>17310.188137311718</v>
      </c>
      <c r="F223" s="7">
        <f t="shared" si="15"/>
        <v>6563.6816349122109</v>
      </c>
      <c r="G223" s="7">
        <f t="shared" si="10"/>
        <v>877737.3075325375</v>
      </c>
      <c r="H223" s="4">
        <f>VLOOKUP(B223,'Расчёт страхования'!$D$5:$H$26,5,FALSE)</f>
        <v>0</v>
      </c>
      <c r="I223" s="7">
        <f t="shared" si="1"/>
        <v>0</v>
      </c>
      <c r="J223" s="7"/>
      <c r="K223" s="7"/>
      <c r="L223" s="7"/>
      <c r="M223" s="7"/>
      <c r="O223" s="7">
        <f t="shared" si="591"/>
        <v>23873.86977222393</v>
      </c>
      <c r="P223" s="7">
        <f t="shared" si="3"/>
        <v>7626773.8811178012</v>
      </c>
      <c r="S223" s="7">
        <f t="shared" si="4"/>
        <v>-1800000</v>
      </c>
      <c r="T223" s="7">
        <f t="shared" ref="T223:U223" si="610">-SUM(E$17:E223)</f>
        <v>-1822262.6924674639</v>
      </c>
      <c r="U223" s="7">
        <f t="shared" si="610"/>
        <v>-2928637.3922050986</v>
      </c>
      <c r="V223" s="7">
        <f t="shared" ref="V223:W223" si="611">-SUM(I$17:I223)</f>
        <v>-305873.79644527234</v>
      </c>
      <c r="W223" s="7">
        <f t="shared" si="611"/>
        <v>-80000</v>
      </c>
      <c r="X223" s="7">
        <f t="shared" ref="X223:Z223" si="612">-SUM(L$17:L223)</f>
        <v>-150000</v>
      </c>
      <c r="Y223" s="7">
        <f t="shared" si="612"/>
        <v>-520000</v>
      </c>
      <c r="Z223" s="7">
        <f t="shared" si="612"/>
        <v>-20000</v>
      </c>
    </row>
    <row r="224" spans="1:26" ht="15.75" customHeight="1">
      <c r="A224">
        <v>200</v>
      </c>
      <c r="B224">
        <f t="shared" si="0"/>
        <v>0</v>
      </c>
      <c r="C224" s="14">
        <v>49597</v>
      </c>
      <c r="D224" s="7">
        <f t="shared" si="8"/>
        <v>23873.86977222393</v>
      </c>
      <c r="E224" s="7">
        <f t="shared" si="9"/>
        <v>17437.129516985337</v>
      </c>
      <c r="F224" s="7">
        <f t="shared" si="15"/>
        <v>6436.740255238592</v>
      </c>
      <c r="G224" s="7">
        <f t="shared" si="10"/>
        <v>860300.17801555211</v>
      </c>
      <c r="H224" s="4">
        <f>VLOOKUP(B224,'Расчёт страхования'!$D$5:$H$26,5,FALSE)</f>
        <v>0</v>
      </c>
      <c r="I224" s="7">
        <f t="shared" si="1"/>
        <v>0</v>
      </c>
      <c r="J224" s="7"/>
      <c r="K224" s="7"/>
      <c r="L224" s="7"/>
      <c r="M224" s="7"/>
      <c r="O224" s="7">
        <f t="shared" si="591"/>
        <v>23873.86977222393</v>
      </c>
      <c r="P224" s="7">
        <f t="shared" si="3"/>
        <v>7650647.7508900249</v>
      </c>
      <c r="S224" s="7">
        <f t="shared" si="4"/>
        <v>-1800000</v>
      </c>
      <c r="T224" s="7">
        <f t="shared" ref="T224:U224" si="613">-SUM(E$17:E224)</f>
        <v>-1839699.8219844492</v>
      </c>
      <c r="U224" s="7">
        <f t="shared" si="613"/>
        <v>-2935074.1324603371</v>
      </c>
      <c r="V224" s="7">
        <f t="shared" ref="V224:W224" si="614">-SUM(I$17:I224)</f>
        <v>-305873.79644527234</v>
      </c>
      <c r="W224" s="7">
        <f t="shared" si="614"/>
        <v>-80000</v>
      </c>
      <c r="X224" s="7">
        <f t="shared" ref="X224:Z224" si="615">-SUM(L$17:L224)</f>
        <v>-150000</v>
      </c>
      <c r="Y224" s="7">
        <f t="shared" si="615"/>
        <v>-520000</v>
      </c>
      <c r="Z224" s="7">
        <f t="shared" si="615"/>
        <v>-20000</v>
      </c>
    </row>
    <row r="225" spans="1:26" ht="15.75" customHeight="1">
      <c r="A225">
        <v>201</v>
      </c>
      <c r="B225">
        <f t="shared" si="0"/>
        <v>0</v>
      </c>
      <c r="C225" s="14">
        <v>49628</v>
      </c>
      <c r="D225" s="7">
        <f t="shared" si="8"/>
        <v>23873.86977222393</v>
      </c>
      <c r="E225" s="7">
        <f t="shared" si="9"/>
        <v>17565.001800109894</v>
      </c>
      <c r="F225" s="7">
        <f t="shared" si="15"/>
        <v>6308.8679721140334</v>
      </c>
      <c r="G225" s="7">
        <f t="shared" si="10"/>
        <v>842735.17621544225</v>
      </c>
      <c r="H225" s="4">
        <f>VLOOKUP(B225,'Расчёт страхования'!$D$5:$H$26,5,FALSE)</f>
        <v>0</v>
      </c>
      <c r="I225" s="7">
        <f t="shared" si="1"/>
        <v>0</v>
      </c>
      <c r="J225" s="7"/>
      <c r="K225" s="7"/>
      <c r="L225" s="7"/>
      <c r="M225" s="7"/>
      <c r="O225" s="7">
        <f t="shared" si="591"/>
        <v>23873.869772223927</v>
      </c>
      <c r="P225" s="7">
        <f t="shared" si="3"/>
        <v>7674521.6206622487</v>
      </c>
      <c r="S225" s="7">
        <f t="shared" si="4"/>
        <v>-1800000</v>
      </c>
      <c r="T225" s="7">
        <f t="shared" ref="T225:U225" si="616">-SUM(E$17:E225)</f>
        <v>-1857264.823784559</v>
      </c>
      <c r="U225" s="7">
        <f t="shared" si="616"/>
        <v>-2941383.0004324513</v>
      </c>
      <c r="V225" s="7">
        <f t="shared" ref="V225:W225" si="617">-SUM(I$17:I225)</f>
        <v>-305873.79644527234</v>
      </c>
      <c r="W225" s="7">
        <f t="shared" si="617"/>
        <v>-80000</v>
      </c>
      <c r="X225" s="7">
        <f t="shared" ref="X225:Z225" si="618">-SUM(L$17:L225)</f>
        <v>-150000</v>
      </c>
      <c r="Y225" s="7">
        <f t="shared" si="618"/>
        <v>-520000</v>
      </c>
      <c r="Z225" s="7">
        <f t="shared" si="618"/>
        <v>-20000</v>
      </c>
    </row>
    <row r="226" spans="1:26" ht="15.75" customHeight="1">
      <c r="A226">
        <v>202</v>
      </c>
      <c r="B226">
        <f t="shared" si="0"/>
        <v>0</v>
      </c>
      <c r="C226" s="14">
        <v>49658</v>
      </c>
      <c r="D226" s="7">
        <f t="shared" si="8"/>
        <v>23873.86977222393</v>
      </c>
      <c r="E226" s="7">
        <f t="shared" si="9"/>
        <v>17693.811813310702</v>
      </c>
      <c r="F226" s="7">
        <f t="shared" si="15"/>
        <v>6180.0579589132285</v>
      </c>
      <c r="G226" s="7">
        <f t="shared" si="10"/>
        <v>825041.36440213153</v>
      </c>
      <c r="H226" s="4">
        <f>VLOOKUP(B226,'Расчёт страхования'!$D$5:$H$26,5,FALSE)</f>
        <v>0</v>
      </c>
      <c r="I226" s="7">
        <f t="shared" si="1"/>
        <v>0</v>
      </c>
      <c r="J226" s="7"/>
      <c r="K226" s="7"/>
      <c r="L226" s="7"/>
      <c r="M226" s="7"/>
      <c r="O226" s="7">
        <f t="shared" si="591"/>
        <v>23873.86977222393</v>
      </c>
      <c r="P226" s="7">
        <f t="shared" si="3"/>
        <v>7698395.4904344724</v>
      </c>
      <c r="S226" s="7">
        <f t="shared" si="4"/>
        <v>-1800000</v>
      </c>
      <c r="T226" s="7">
        <f t="shared" ref="T226:U226" si="619">-SUM(E$17:E226)</f>
        <v>-1874958.6355978698</v>
      </c>
      <c r="U226" s="7">
        <f t="shared" si="619"/>
        <v>-2947563.0583913643</v>
      </c>
      <c r="V226" s="7">
        <f t="shared" ref="V226:W226" si="620">-SUM(I$17:I226)</f>
        <v>-305873.79644527234</v>
      </c>
      <c r="W226" s="7">
        <f t="shared" si="620"/>
        <v>-80000</v>
      </c>
      <c r="X226" s="7">
        <f t="shared" ref="X226:Z226" si="621">-SUM(L$17:L226)</f>
        <v>-150000</v>
      </c>
      <c r="Y226" s="7">
        <f t="shared" si="621"/>
        <v>-520000</v>
      </c>
      <c r="Z226" s="7">
        <f t="shared" si="621"/>
        <v>-20000</v>
      </c>
    </row>
    <row r="227" spans="1:26" ht="15.75" customHeight="1">
      <c r="A227">
        <v>203</v>
      </c>
      <c r="B227">
        <f t="shared" si="0"/>
        <v>0</v>
      </c>
      <c r="C227" s="14">
        <v>49689</v>
      </c>
      <c r="D227" s="7">
        <f t="shared" si="8"/>
        <v>23873.86977222393</v>
      </c>
      <c r="E227" s="7">
        <f t="shared" si="9"/>
        <v>17823.56643327498</v>
      </c>
      <c r="F227" s="7">
        <f t="shared" si="15"/>
        <v>6050.3033389489492</v>
      </c>
      <c r="G227" s="7">
        <f t="shared" si="10"/>
        <v>807217.79796885652</v>
      </c>
      <c r="H227" s="4">
        <f>VLOOKUP(B227,'Расчёт страхования'!$D$5:$H$26,5,FALSE)</f>
        <v>0</v>
      </c>
      <c r="I227" s="7">
        <f t="shared" si="1"/>
        <v>0</v>
      </c>
      <c r="J227" s="7"/>
      <c r="K227" s="7"/>
      <c r="L227" s="7"/>
      <c r="M227" s="7"/>
      <c r="O227" s="7">
        <f t="shared" si="591"/>
        <v>23873.86977222393</v>
      </c>
      <c r="P227" s="7">
        <f t="shared" si="3"/>
        <v>7722269.3602066962</v>
      </c>
      <c r="S227" s="7">
        <f t="shared" si="4"/>
        <v>-1800000</v>
      </c>
      <c r="T227" s="7">
        <f t="shared" ref="T227:U227" si="622">-SUM(E$17:E227)</f>
        <v>-1892782.2020311446</v>
      </c>
      <c r="U227" s="7">
        <f t="shared" si="622"/>
        <v>-2953613.3617303134</v>
      </c>
      <c r="V227" s="7">
        <f t="shared" ref="V227:W227" si="623">-SUM(I$17:I227)</f>
        <v>-305873.79644527234</v>
      </c>
      <c r="W227" s="7">
        <f t="shared" si="623"/>
        <v>-80000</v>
      </c>
      <c r="X227" s="7">
        <f t="shared" ref="X227:Z227" si="624">-SUM(L$17:L227)</f>
        <v>-150000</v>
      </c>
      <c r="Y227" s="7">
        <f t="shared" si="624"/>
        <v>-520000</v>
      </c>
      <c r="Z227" s="7">
        <f t="shared" si="624"/>
        <v>-20000</v>
      </c>
    </row>
    <row r="228" spans="1:26" ht="15.75" customHeight="1">
      <c r="A228">
        <v>204</v>
      </c>
      <c r="B228">
        <f t="shared" si="0"/>
        <v>18</v>
      </c>
      <c r="C228" s="14">
        <v>49720</v>
      </c>
      <c r="D228" s="7">
        <f t="shared" si="8"/>
        <v>23873.86977222393</v>
      </c>
      <c r="E228" s="7">
        <f t="shared" si="9"/>
        <v>17954.272587118994</v>
      </c>
      <c r="F228" s="7">
        <f t="shared" si="15"/>
        <v>5919.5971851049335</v>
      </c>
      <c r="G228" s="7">
        <f t="shared" si="10"/>
        <v>789263.52538173751</v>
      </c>
      <c r="H228" s="4">
        <f>VLOOKUP(B228,'Расчёт страхования'!$D$5:$H$26,5,FALSE)</f>
        <v>9.2499999999999995E-3</v>
      </c>
      <c r="I228" s="7">
        <f t="shared" si="1"/>
        <v>8030.7563707591789</v>
      </c>
      <c r="J228" s="7">
        <f>$P$16</f>
        <v>5000</v>
      </c>
      <c r="K228" s="7"/>
      <c r="L228" s="7"/>
      <c r="M228" s="7"/>
      <c r="O228" s="7">
        <f t="shared" si="591"/>
        <v>36904.626142983107</v>
      </c>
      <c r="P228" s="7">
        <f t="shared" si="3"/>
        <v>7759173.9863496795</v>
      </c>
      <c r="S228" s="7">
        <f t="shared" si="4"/>
        <v>-1800000</v>
      </c>
      <c r="T228" s="7">
        <f t="shared" ref="T228:U228" si="625">-SUM(E$17:E228)</f>
        <v>-1910736.4746182635</v>
      </c>
      <c r="U228" s="7">
        <f t="shared" si="625"/>
        <v>-2959532.9589154185</v>
      </c>
      <c r="V228" s="7">
        <f t="shared" ref="V228:W228" si="626">-SUM(I$17:I228)</f>
        <v>-313904.5528160315</v>
      </c>
      <c r="W228" s="7">
        <f t="shared" si="626"/>
        <v>-85000</v>
      </c>
      <c r="X228" s="7">
        <f t="shared" ref="X228:Z228" si="627">-SUM(L$17:L228)</f>
        <v>-150000</v>
      </c>
      <c r="Y228" s="7">
        <f t="shared" si="627"/>
        <v>-520000</v>
      </c>
      <c r="Z228" s="7">
        <f t="shared" si="627"/>
        <v>-20000</v>
      </c>
    </row>
    <row r="229" spans="1:26" ht="15.75" customHeight="1">
      <c r="A229">
        <v>205</v>
      </c>
      <c r="B229">
        <f t="shared" si="0"/>
        <v>0</v>
      </c>
      <c r="C229" s="14">
        <v>49749</v>
      </c>
      <c r="D229" s="7">
        <f t="shared" si="8"/>
        <v>23873.86977222393</v>
      </c>
      <c r="E229" s="7">
        <f t="shared" si="9"/>
        <v>18085.937252757871</v>
      </c>
      <c r="F229" s="7">
        <f t="shared" si="15"/>
        <v>5787.9325194660596</v>
      </c>
      <c r="G229" s="7">
        <f t="shared" si="10"/>
        <v>771177.58812897967</v>
      </c>
      <c r="H229" s="4">
        <f>VLOOKUP(B229,'Расчёт страхования'!$D$5:$H$26,5,FALSE)</f>
        <v>0</v>
      </c>
      <c r="I229" s="7">
        <f t="shared" si="1"/>
        <v>0</v>
      </c>
      <c r="J229" s="7"/>
      <c r="K229" s="7"/>
      <c r="L229" s="7"/>
      <c r="M229" s="7"/>
      <c r="O229" s="7">
        <f t="shared" si="591"/>
        <v>23873.86977222393</v>
      </c>
      <c r="P229" s="7">
        <f t="shared" si="3"/>
        <v>7783047.8561219033</v>
      </c>
      <c r="S229" s="7">
        <f t="shared" si="4"/>
        <v>-1800000</v>
      </c>
      <c r="T229" s="7">
        <f t="shared" ref="T229:U229" si="628">-SUM(E$17:E229)</f>
        <v>-1928822.4118710214</v>
      </c>
      <c r="U229" s="7">
        <f t="shared" si="628"/>
        <v>-2965320.8914348846</v>
      </c>
      <c r="V229" s="7">
        <f t="shared" ref="V229:W229" si="629">-SUM(I$17:I229)</f>
        <v>-313904.5528160315</v>
      </c>
      <c r="W229" s="7">
        <f t="shared" si="629"/>
        <v>-85000</v>
      </c>
      <c r="X229" s="7">
        <f t="shared" ref="X229:Z229" si="630">-SUM(L$17:L229)</f>
        <v>-150000</v>
      </c>
      <c r="Y229" s="7">
        <f t="shared" si="630"/>
        <v>-520000</v>
      </c>
      <c r="Z229" s="7">
        <f t="shared" si="630"/>
        <v>-20000</v>
      </c>
    </row>
    <row r="230" spans="1:26" ht="15.75" customHeight="1">
      <c r="A230">
        <v>206</v>
      </c>
      <c r="B230">
        <f t="shared" si="0"/>
        <v>0</v>
      </c>
      <c r="C230" s="14">
        <v>49780</v>
      </c>
      <c r="D230" s="7">
        <f t="shared" si="8"/>
        <v>23873.86977222393</v>
      </c>
      <c r="E230" s="7">
        <f t="shared" si="9"/>
        <v>18218.567459278092</v>
      </c>
      <c r="F230" s="7">
        <f t="shared" si="15"/>
        <v>5655.3023129458343</v>
      </c>
      <c r="G230" s="7">
        <f t="shared" si="10"/>
        <v>752959.02066970163</v>
      </c>
      <c r="H230" s="4">
        <f>VLOOKUP(B230,'Расчёт страхования'!$D$5:$H$26,5,FALSE)</f>
        <v>0</v>
      </c>
      <c r="I230" s="7">
        <f t="shared" si="1"/>
        <v>0</v>
      </c>
      <c r="J230" s="7"/>
      <c r="K230" s="7"/>
      <c r="L230" s="7"/>
      <c r="M230" s="7"/>
      <c r="O230" s="7">
        <f t="shared" si="591"/>
        <v>23873.869772223927</v>
      </c>
      <c r="P230" s="7">
        <f t="shared" si="3"/>
        <v>7806921.725894127</v>
      </c>
      <c r="S230" s="7">
        <f t="shared" si="4"/>
        <v>-1800000</v>
      </c>
      <c r="T230" s="7">
        <f t="shared" ref="T230:U230" si="631">-SUM(E$17:E230)</f>
        <v>-1947040.9793302994</v>
      </c>
      <c r="U230" s="7">
        <f t="shared" si="631"/>
        <v>-2970976.1937478306</v>
      </c>
      <c r="V230" s="7">
        <f t="shared" ref="V230:W230" si="632">-SUM(I$17:I230)</f>
        <v>-313904.5528160315</v>
      </c>
      <c r="W230" s="7">
        <f t="shared" si="632"/>
        <v>-85000</v>
      </c>
      <c r="X230" s="7">
        <f t="shared" ref="X230:Z230" si="633">-SUM(L$17:L230)</f>
        <v>-150000</v>
      </c>
      <c r="Y230" s="7">
        <f t="shared" si="633"/>
        <v>-520000</v>
      </c>
      <c r="Z230" s="7">
        <f t="shared" si="633"/>
        <v>-20000</v>
      </c>
    </row>
    <row r="231" spans="1:26" ht="15.75" customHeight="1">
      <c r="A231">
        <v>207</v>
      </c>
      <c r="B231">
        <f t="shared" si="0"/>
        <v>0</v>
      </c>
      <c r="C231" s="14">
        <v>49810</v>
      </c>
      <c r="D231" s="7">
        <f t="shared" si="8"/>
        <v>23873.86977222393</v>
      </c>
      <c r="E231" s="7">
        <f t="shared" si="9"/>
        <v>18352.170287312798</v>
      </c>
      <c r="F231" s="7">
        <f t="shared" si="15"/>
        <v>5521.6994849111306</v>
      </c>
      <c r="G231" s="7">
        <f t="shared" si="10"/>
        <v>734606.8503823888</v>
      </c>
      <c r="H231" s="4">
        <f>VLOOKUP(B231,'Расчёт страхования'!$D$5:$H$26,5,FALSE)</f>
        <v>0</v>
      </c>
      <c r="I231" s="7">
        <f t="shared" si="1"/>
        <v>0</v>
      </c>
      <c r="J231" s="7"/>
      <c r="K231" s="7"/>
      <c r="L231" s="7"/>
      <c r="M231" s="7"/>
      <c r="O231" s="7">
        <f t="shared" si="591"/>
        <v>23873.86977222393</v>
      </c>
      <c r="P231" s="7">
        <f t="shared" si="3"/>
        <v>7830795.5956663508</v>
      </c>
      <c r="S231" s="7">
        <f t="shared" si="4"/>
        <v>-1800000</v>
      </c>
      <c r="T231" s="7">
        <f t="shared" ref="T231:U231" si="634">-SUM(E$17:E231)</f>
        <v>-1965393.1496176121</v>
      </c>
      <c r="U231" s="7">
        <f t="shared" si="634"/>
        <v>-2976497.8932327419</v>
      </c>
      <c r="V231" s="7">
        <f t="shared" ref="V231:W231" si="635">-SUM(I$17:I231)</f>
        <v>-313904.5528160315</v>
      </c>
      <c r="W231" s="7">
        <f t="shared" si="635"/>
        <v>-85000</v>
      </c>
      <c r="X231" s="7">
        <f t="shared" ref="X231:Z231" si="636">-SUM(L$17:L231)</f>
        <v>-150000</v>
      </c>
      <c r="Y231" s="7">
        <f t="shared" si="636"/>
        <v>-520000</v>
      </c>
      <c r="Z231" s="7">
        <f t="shared" si="636"/>
        <v>-20000</v>
      </c>
    </row>
    <row r="232" spans="1:26" ht="15.75" customHeight="1">
      <c r="A232">
        <v>208</v>
      </c>
      <c r="B232">
        <f t="shared" si="0"/>
        <v>0</v>
      </c>
      <c r="C232" s="14">
        <v>49841</v>
      </c>
      <c r="D232" s="7">
        <f t="shared" si="8"/>
        <v>23873.86977222393</v>
      </c>
      <c r="E232" s="7">
        <f t="shared" si="9"/>
        <v>18486.752869419761</v>
      </c>
      <c r="F232" s="7">
        <f t="shared" si="15"/>
        <v>5387.1169028041695</v>
      </c>
      <c r="G232" s="7">
        <f t="shared" si="10"/>
        <v>716120.09751296905</v>
      </c>
      <c r="H232" s="4">
        <f>VLOOKUP(B232,'Расчёт страхования'!$D$5:$H$26,5,FALSE)</f>
        <v>0</v>
      </c>
      <c r="I232" s="7">
        <f t="shared" si="1"/>
        <v>0</v>
      </c>
      <c r="J232" s="7"/>
      <c r="K232" s="7"/>
      <c r="L232" s="7"/>
      <c r="M232" s="7"/>
      <c r="O232" s="7">
        <f t="shared" si="591"/>
        <v>23873.86977222393</v>
      </c>
      <c r="P232" s="7">
        <f t="shared" si="3"/>
        <v>7854669.4654385746</v>
      </c>
      <c r="S232" s="7">
        <f t="shared" si="4"/>
        <v>-1800000</v>
      </c>
      <c r="T232" s="7">
        <f t="shared" ref="T232:U232" si="637">-SUM(E$17:E232)</f>
        <v>-1983879.9024870319</v>
      </c>
      <c r="U232" s="7">
        <f t="shared" si="637"/>
        <v>-2981885.0101355459</v>
      </c>
      <c r="V232" s="7">
        <f t="shared" ref="V232:W232" si="638">-SUM(I$17:I232)</f>
        <v>-313904.5528160315</v>
      </c>
      <c r="W232" s="7">
        <f t="shared" si="638"/>
        <v>-85000</v>
      </c>
      <c r="X232" s="7">
        <f t="shared" ref="X232:Z232" si="639">-SUM(L$17:L232)</f>
        <v>-150000</v>
      </c>
      <c r="Y232" s="7">
        <f t="shared" si="639"/>
        <v>-520000</v>
      </c>
      <c r="Z232" s="7">
        <f t="shared" si="639"/>
        <v>-20000</v>
      </c>
    </row>
    <row r="233" spans="1:26" ht="15.75" customHeight="1">
      <c r="A233">
        <v>209</v>
      </c>
      <c r="B233">
        <f t="shared" si="0"/>
        <v>0</v>
      </c>
      <c r="C233" s="14">
        <v>49871</v>
      </c>
      <c r="D233" s="7">
        <f t="shared" si="8"/>
        <v>23873.86977222393</v>
      </c>
      <c r="E233" s="7">
        <f t="shared" si="9"/>
        <v>18622.322390462174</v>
      </c>
      <c r="F233" s="7">
        <f t="shared" si="15"/>
        <v>5251.5473817617576</v>
      </c>
      <c r="G233" s="7">
        <f t="shared" si="10"/>
        <v>697497.77512250689</v>
      </c>
      <c r="H233" s="4">
        <f>VLOOKUP(B233,'Расчёт страхования'!$D$5:$H$26,5,FALSE)</f>
        <v>0</v>
      </c>
      <c r="I233" s="7">
        <f t="shared" si="1"/>
        <v>0</v>
      </c>
      <c r="J233" s="7"/>
      <c r="K233" s="7"/>
      <c r="L233" s="7"/>
      <c r="M233" s="7"/>
      <c r="O233" s="7">
        <f t="shared" si="591"/>
        <v>23873.86977222393</v>
      </c>
      <c r="P233" s="7">
        <f t="shared" si="3"/>
        <v>7878543.3352107983</v>
      </c>
      <c r="S233" s="7">
        <f t="shared" si="4"/>
        <v>-1800000</v>
      </c>
      <c r="T233" s="7">
        <f t="shared" ref="T233:U233" si="640">-SUM(E$17:E233)</f>
        <v>-2002502.2248774942</v>
      </c>
      <c r="U233" s="7">
        <f t="shared" si="640"/>
        <v>-2987136.5575173078</v>
      </c>
      <c r="V233" s="7">
        <f t="shared" ref="V233:W233" si="641">-SUM(I$17:I233)</f>
        <v>-313904.5528160315</v>
      </c>
      <c r="W233" s="7">
        <f t="shared" si="641"/>
        <v>-85000</v>
      </c>
      <c r="X233" s="7">
        <f t="shared" ref="X233:Z233" si="642">-SUM(L$17:L233)</f>
        <v>-150000</v>
      </c>
      <c r="Y233" s="7">
        <f t="shared" si="642"/>
        <v>-520000</v>
      </c>
      <c r="Z233" s="7">
        <f t="shared" si="642"/>
        <v>-20000</v>
      </c>
    </row>
    <row r="234" spans="1:26" ht="15.75" customHeight="1">
      <c r="A234">
        <v>210</v>
      </c>
      <c r="B234">
        <f t="shared" si="0"/>
        <v>0</v>
      </c>
      <c r="C234" s="14">
        <v>49902</v>
      </c>
      <c r="D234" s="7">
        <f t="shared" si="8"/>
        <v>23873.86977222393</v>
      </c>
      <c r="E234" s="7">
        <f t="shared" si="9"/>
        <v>18758.886087992229</v>
      </c>
      <c r="F234" s="7">
        <f t="shared" si="15"/>
        <v>5114.9836842317018</v>
      </c>
      <c r="G234" s="7">
        <f t="shared" si="10"/>
        <v>678738.88903451466</v>
      </c>
      <c r="H234" s="4">
        <f>VLOOKUP(B234,'Расчёт страхования'!$D$5:$H$26,5,FALSE)</f>
        <v>0</v>
      </c>
      <c r="I234" s="7">
        <f t="shared" si="1"/>
        <v>0</v>
      </c>
      <c r="J234" s="7"/>
      <c r="K234" s="7"/>
      <c r="L234" s="7"/>
      <c r="M234" s="7"/>
      <c r="O234" s="7">
        <f t="shared" si="591"/>
        <v>23873.86977222393</v>
      </c>
      <c r="P234" s="7">
        <f t="shared" si="3"/>
        <v>7902417.2049830221</v>
      </c>
      <c r="S234" s="7">
        <f t="shared" si="4"/>
        <v>-1800000</v>
      </c>
      <c r="T234" s="7">
        <f t="shared" ref="T234:U234" si="643">-SUM(E$17:E234)</f>
        <v>-2021261.1109654864</v>
      </c>
      <c r="U234" s="7">
        <f t="shared" si="643"/>
        <v>-2992251.5412015393</v>
      </c>
      <c r="V234" s="7">
        <f t="shared" ref="V234:W234" si="644">-SUM(I$17:I234)</f>
        <v>-313904.5528160315</v>
      </c>
      <c r="W234" s="7">
        <f t="shared" si="644"/>
        <v>-85000</v>
      </c>
      <c r="X234" s="7">
        <f t="shared" ref="X234:Z234" si="645">-SUM(L$17:L234)</f>
        <v>-150000</v>
      </c>
      <c r="Y234" s="7">
        <f t="shared" si="645"/>
        <v>-520000</v>
      </c>
      <c r="Z234" s="7">
        <f t="shared" si="645"/>
        <v>-20000</v>
      </c>
    </row>
    <row r="235" spans="1:26" ht="15.75" customHeight="1">
      <c r="A235">
        <v>211</v>
      </c>
      <c r="B235">
        <f t="shared" si="0"/>
        <v>0</v>
      </c>
      <c r="C235" s="14">
        <v>49933</v>
      </c>
      <c r="D235" s="7">
        <f t="shared" si="8"/>
        <v>23873.86977222393</v>
      </c>
      <c r="E235" s="7">
        <f t="shared" si="9"/>
        <v>18896.451252637504</v>
      </c>
      <c r="F235" s="7">
        <f t="shared" si="15"/>
        <v>4977.4185195864256</v>
      </c>
      <c r="G235" s="7">
        <f t="shared" si="10"/>
        <v>659842.43778187712</v>
      </c>
      <c r="H235" s="4">
        <f>VLOOKUP(B235,'Расчёт страхования'!$D$5:$H$26,5,FALSE)</f>
        <v>0</v>
      </c>
      <c r="I235" s="7">
        <f t="shared" si="1"/>
        <v>0</v>
      </c>
      <c r="J235" s="7"/>
      <c r="K235" s="7"/>
      <c r="L235" s="7"/>
      <c r="M235" s="7"/>
      <c r="O235" s="7">
        <f t="shared" si="591"/>
        <v>23873.86977222393</v>
      </c>
      <c r="P235" s="7">
        <f t="shared" si="3"/>
        <v>7926291.0747552458</v>
      </c>
      <c r="S235" s="7">
        <f t="shared" si="4"/>
        <v>-1800000</v>
      </c>
      <c r="T235" s="7">
        <f t="shared" ref="T235:U235" si="646">-SUM(E$17:E235)</f>
        <v>-2040157.5622181238</v>
      </c>
      <c r="U235" s="7">
        <f t="shared" si="646"/>
        <v>-2997228.9597211257</v>
      </c>
      <c r="V235" s="7">
        <f t="shared" ref="V235:W235" si="647">-SUM(I$17:I235)</f>
        <v>-313904.5528160315</v>
      </c>
      <c r="W235" s="7">
        <f t="shared" si="647"/>
        <v>-85000</v>
      </c>
      <c r="X235" s="7">
        <f t="shared" ref="X235:Z235" si="648">-SUM(L$17:L235)</f>
        <v>-150000</v>
      </c>
      <c r="Y235" s="7">
        <f t="shared" si="648"/>
        <v>-520000</v>
      </c>
      <c r="Z235" s="7">
        <f t="shared" si="648"/>
        <v>-20000</v>
      </c>
    </row>
    <row r="236" spans="1:26" ht="15.75" customHeight="1">
      <c r="A236">
        <v>212</v>
      </c>
      <c r="B236">
        <f t="shared" si="0"/>
        <v>0</v>
      </c>
      <c r="C236" s="14">
        <v>49963</v>
      </c>
      <c r="D236" s="7">
        <f t="shared" si="8"/>
        <v>23873.86977222393</v>
      </c>
      <c r="E236" s="7">
        <f t="shared" si="9"/>
        <v>19035.02522849018</v>
      </c>
      <c r="F236" s="7">
        <f t="shared" si="15"/>
        <v>4838.8445437337505</v>
      </c>
      <c r="G236" s="7">
        <f t="shared" si="10"/>
        <v>640807.412553387</v>
      </c>
      <c r="H236" s="4">
        <f>VLOOKUP(B236,'Расчёт страхования'!$D$5:$H$26,5,FALSE)</f>
        <v>0</v>
      </c>
      <c r="I236" s="7">
        <f t="shared" si="1"/>
        <v>0</v>
      </c>
      <c r="J236" s="7"/>
      <c r="K236" s="7"/>
      <c r="L236" s="7"/>
      <c r="M236" s="7"/>
      <c r="O236" s="7">
        <f t="shared" si="591"/>
        <v>23873.86977222393</v>
      </c>
      <c r="P236" s="7">
        <f t="shared" si="3"/>
        <v>7950164.9445274696</v>
      </c>
      <c r="S236" s="7">
        <f t="shared" si="4"/>
        <v>-1800000</v>
      </c>
      <c r="T236" s="7">
        <f t="shared" ref="T236:U236" si="649">-SUM(E$17:E236)</f>
        <v>-2059192.5874466139</v>
      </c>
      <c r="U236" s="7">
        <f t="shared" si="649"/>
        <v>-3002067.8042648593</v>
      </c>
      <c r="V236" s="7">
        <f t="shared" ref="V236:W236" si="650">-SUM(I$17:I236)</f>
        <v>-313904.5528160315</v>
      </c>
      <c r="W236" s="7">
        <f t="shared" si="650"/>
        <v>-85000</v>
      </c>
      <c r="X236" s="7">
        <f t="shared" ref="X236:Z236" si="651">-SUM(L$17:L236)</f>
        <v>-150000</v>
      </c>
      <c r="Y236" s="7">
        <f t="shared" si="651"/>
        <v>-520000</v>
      </c>
      <c r="Z236" s="7">
        <f t="shared" si="651"/>
        <v>-20000</v>
      </c>
    </row>
    <row r="237" spans="1:26" ht="15.75" customHeight="1">
      <c r="A237">
        <v>213</v>
      </c>
      <c r="B237">
        <f t="shared" si="0"/>
        <v>0</v>
      </c>
      <c r="C237" s="14">
        <v>49994</v>
      </c>
      <c r="D237" s="7">
        <f t="shared" si="8"/>
        <v>23873.86977222393</v>
      </c>
      <c r="E237" s="7">
        <f t="shared" si="9"/>
        <v>19174.615413499108</v>
      </c>
      <c r="F237" s="7">
        <f t="shared" si="15"/>
        <v>4699.2543587248229</v>
      </c>
      <c r="G237" s="7">
        <f t="shared" si="10"/>
        <v>621632.79713988793</v>
      </c>
      <c r="H237" s="4">
        <f>VLOOKUP(B237,'Расчёт страхования'!$D$5:$H$26,5,FALSE)</f>
        <v>0</v>
      </c>
      <c r="I237" s="7">
        <f t="shared" si="1"/>
        <v>0</v>
      </c>
      <c r="J237" s="7"/>
      <c r="K237" s="7"/>
      <c r="L237" s="7"/>
      <c r="M237" s="7"/>
      <c r="O237" s="7">
        <f t="shared" si="591"/>
        <v>23873.86977222393</v>
      </c>
      <c r="P237" s="7">
        <f t="shared" si="3"/>
        <v>7974038.8142996933</v>
      </c>
      <c r="S237" s="7">
        <f t="shared" si="4"/>
        <v>-1800000</v>
      </c>
      <c r="T237" s="7">
        <f t="shared" ref="T237:U237" si="652">-SUM(E$17:E237)</f>
        <v>-2078367.202860113</v>
      </c>
      <c r="U237" s="7">
        <f t="shared" si="652"/>
        <v>-3006767.058623584</v>
      </c>
      <c r="V237" s="7">
        <f t="shared" ref="V237:W237" si="653">-SUM(I$17:I237)</f>
        <v>-313904.5528160315</v>
      </c>
      <c r="W237" s="7">
        <f t="shared" si="653"/>
        <v>-85000</v>
      </c>
      <c r="X237" s="7">
        <f t="shared" ref="X237:Z237" si="654">-SUM(L$17:L237)</f>
        <v>-150000</v>
      </c>
      <c r="Y237" s="7">
        <f t="shared" si="654"/>
        <v>-520000</v>
      </c>
      <c r="Z237" s="7">
        <f t="shared" si="654"/>
        <v>-20000</v>
      </c>
    </row>
    <row r="238" spans="1:26" ht="15.75" customHeight="1">
      <c r="A238">
        <v>214</v>
      </c>
      <c r="B238">
        <f t="shared" si="0"/>
        <v>0</v>
      </c>
      <c r="C238" s="14">
        <v>50024</v>
      </c>
      <c r="D238" s="7">
        <f t="shared" si="8"/>
        <v>23873.86977222393</v>
      </c>
      <c r="E238" s="7">
        <f t="shared" si="9"/>
        <v>19315.229259864765</v>
      </c>
      <c r="F238" s="7">
        <f t="shared" si="15"/>
        <v>4558.640512359163</v>
      </c>
      <c r="G238" s="7">
        <f t="shared" si="10"/>
        <v>602317.56788002315</v>
      </c>
      <c r="H238" s="4">
        <f>VLOOKUP(B238,'Расчёт страхования'!$D$5:$H$26,5,FALSE)</f>
        <v>0</v>
      </c>
      <c r="I238" s="7">
        <f t="shared" si="1"/>
        <v>0</v>
      </c>
      <c r="J238" s="7"/>
      <c r="K238" s="7"/>
      <c r="L238" s="7"/>
      <c r="M238" s="7"/>
      <c r="O238" s="7">
        <f t="shared" si="591"/>
        <v>23873.86977222393</v>
      </c>
      <c r="P238" s="7">
        <f t="shared" si="3"/>
        <v>7997912.6840719171</v>
      </c>
      <c r="S238" s="7">
        <f t="shared" si="4"/>
        <v>-1800000</v>
      </c>
      <c r="T238" s="7">
        <f t="shared" ref="T238:U238" si="655">-SUM(E$17:E238)</f>
        <v>-2097682.4321199777</v>
      </c>
      <c r="U238" s="7">
        <f t="shared" si="655"/>
        <v>-3011325.6991359433</v>
      </c>
      <c r="V238" s="7">
        <f t="shared" ref="V238:W238" si="656">-SUM(I$17:I238)</f>
        <v>-313904.5528160315</v>
      </c>
      <c r="W238" s="7">
        <f t="shared" si="656"/>
        <v>-85000</v>
      </c>
      <c r="X238" s="7">
        <f t="shared" ref="X238:Z238" si="657">-SUM(L$17:L238)</f>
        <v>-150000</v>
      </c>
      <c r="Y238" s="7">
        <f t="shared" si="657"/>
        <v>-520000</v>
      </c>
      <c r="Z238" s="7">
        <f t="shared" si="657"/>
        <v>-20000</v>
      </c>
    </row>
    <row r="239" spans="1:26" ht="15.75" customHeight="1">
      <c r="A239">
        <v>215</v>
      </c>
      <c r="B239">
        <f t="shared" si="0"/>
        <v>0</v>
      </c>
      <c r="C239" s="14">
        <v>50055</v>
      </c>
      <c r="D239" s="7">
        <f t="shared" si="8"/>
        <v>23873.86977222393</v>
      </c>
      <c r="E239" s="7">
        <f t="shared" si="9"/>
        <v>19456.874274437108</v>
      </c>
      <c r="F239" s="7">
        <f t="shared" si="15"/>
        <v>4416.995497786821</v>
      </c>
      <c r="G239" s="7">
        <f t="shared" si="10"/>
        <v>582860.69360558607</v>
      </c>
      <c r="H239" s="4">
        <f>VLOOKUP(B239,'Расчёт страхования'!$D$5:$H$26,5,FALSE)</f>
        <v>0</v>
      </c>
      <c r="I239" s="7">
        <f t="shared" si="1"/>
        <v>0</v>
      </c>
      <c r="J239" s="7"/>
      <c r="K239" s="7"/>
      <c r="L239" s="7"/>
      <c r="M239" s="7"/>
      <c r="O239" s="7">
        <f t="shared" si="591"/>
        <v>23873.86977222393</v>
      </c>
      <c r="P239" s="7">
        <f t="shared" si="3"/>
        <v>8021786.5538441408</v>
      </c>
      <c r="S239" s="7">
        <f t="shared" si="4"/>
        <v>-1800000</v>
      </c>
      <c r="T239" s="7">
        <f t="shared" ref="T239:U239" si="658">-SUM(E$17:E239)</f>
        <v>-2117139.306394415</v>
      </c>
      <c r="U239" s="7">
        <f t="shared" si="658"/>
        <v>-3015742.6946337302</v>
      </c>
      <c r="V239" s="7">
        <f t="shared" ref="V239:W239" si="659">-SUM(I$17:I239)</f>
        <v>-313904.5528160315</v>
      </c>
      <c r="W239" s="7">
        <f t="shared" si="659"/>
        <v>-85000</v>
      </c>
      <c r="X239" s="7">
        <f t="shared" ref="X239:Z239" si="660">-SUM(L$17:L239)</f>
        <v>-150000</v>
      </c>
      <c r="Y239" s="7">
        <f t="shared" si="660"/>
        <v>-520000</v>
      </c>
      <c r="Z239" s="7">
        <f t="shared" si="660"/>
        <v>-20000</v>
      </c>
    </row>
    <row r="240" spans="1:26" ht="15.75" customHeight="1">
      <c r="A240">
        <v>216</v>
      </c>
      <c r="B240">
        <f t="shared" si="0"/>
        <v>19</v>
      </c>
      <c r="C240" s="14">
        <v>50086</v>
      </c>
      <c r="D240" s="7">
        <f t="shared" si="8"/>
        <v>23873.86977222393</v>
      </c>
      <c r="E240" s="7">
        <f t="shared" si="9"/>
        <v>19599.558019116314</v>
      </c>
      <c r="F240" s="7">
        <f t="shared" si="15"/>
        <v>4274.3117531076159</v>
      </c>
      <c r="G240" s="7">
        <f t="shared" si="10"/>
        <v>563261.13558646978</v>
      </c>
      <c r="H240" s="4">
        <f>VLOOKUP(B240,'Расчёт страхования'!$D$5:$H$26,5,FALSE)</f>
        <v>9.5899999999999996E-3</v>
      </c>
      <c r="I240" s="7">
        <f t="shared" si="1"/>
        <v>5941.8417193016694</v>
      </c>
      <c r="J240" s="7">
        <f>$P$16</f>
        <v>5000</v>
      </c>
      <c r="K240" s="7"/>
      <c r="L240" s="7"/>
      <c r="M240" s="7"/>
      <c r="O240" s="7">
        <f t="shared" si="591"/>
        <v>34815.711491525595</v>
      </c>
      <c r="P240" s="7">
        <f t="shared" si="3"/>
        <v>8056602.265335666</v>
      </c>
      <c r="S240" s="7">
        <f t="shared" si="4"/>
        <v>-1800000</v>
      </c>
      <c r="T240" s="7">
        <f t="shared" ref="T240:U240" si="661">-SUM(E$17:E240)</f>
        <v>-2136738.8644135315</v>
      </c>
      <c r="U240" s="7">
        <f t="shared" si="661"/>
        <v>-3020017.0063868379</v>
      </c>
      <c r="V240" s="7">
        <f t="shared" ref="V240:W240" si="662">-SUM(I$17:I240)</f>
        <v>-319846.39453533315</v>
      </c>
      <c r="W240" s="7">
        <f t="shared" si="662"/>
        <v>-90000</v>
      </c>
      <c r="X240" s="7">
        <f t="shared" ref="X240:Z240" si="663">-SUM(L$17:L240)</f>
        <v>-150000</v>
      </c>
      <c r="Y240" s="7">
        <f t="shared" si="663"/>
        <v>-520000</v>
      </c>
      <c r="Z240" s="7">
        <f t="shared" si="663"/>
        <v>-20000</v>
      </c>
    </row>
    <row r="241" spans="1:26" ht="15.75" customHeight="1">
      <c r="A241">
        <v>217</v>
      </c>
      <c r="B241">
        <f t="shared" si="0"/>
        <v>0</v>
      </c>
      <c r="C241" s="14">
        <v>50114</v>
      </c>
      <c r="D241" s="7">
        <f t="shared" si="8"/>
        <v>23873.86977222393</v>
      </c>
      <c r="E241" s="7">
        <f t="shared" si="9"/>
        <v>19743.288111256501</v>
      </c>
      <c r="F241" s="7">
        <f t="shared" si="15"/>
        <v>4130.5816609674284</v>
      </c>
      <c r="G241" s="7">
        <f t="shared" si="10"/>
        <v>543517.84747521323</v>
      </c>
      <c r="H241" s="4">
        <f>VLOOKUP(B241,'Расчёт страхования'!$D$5:$H$26,5,FALSE)</f>
        <v>0</v>
      </c>
      <c r="I241" s="7">
        <f t="shared" si="1"/>
        <v>0</v>
      </c>
      <c r="J241" s="7"/>
      <c r="K241" s="7"/>
      <c r="L241" s="7"/>
      <c r="M241" s="7"/>
      <c r="O241" s="7">
        <f t="shared" si="591"/>
        <v>23873.86977222393</v>
      </c>
      <c r="P241" s="7">
        <f t="shared" si="3"/>
        <v>8080476.1351078898</v>
      </c>
      <c r="S241" s="7">
        <f t="shared" si="4"/>
        <v>-1800000</v>
      </c>
      <c r="T241" s="7">
        <f t="shared" ref="T241:U241" si="664">-SUM(E$17:E241)</f>
        <v>-2156482.1525247879</v>
      </c>
      <c r="U241" s="7">
        <f t="shared" si="664"/>
        <v>-3024147.5880478052</v>
      </c>
      <c r="V241" s="7">
        <f t="shared" ref="V241:W241" si="665">-SUM(I$17:I241)</f>
        <v>-319846.39453533315</v>
      </c>
      <c r="W241" s="7">
        <f t="shared" si="665"/>
        <v>-90000</v>
      </c>
      <c r="X241" s="7">
        <f t="shared" ref="X241:Z241" si="666">-SUM(L$17:L241)</f>
        <v>-150000</v>
      </c>
      <c r="Y241" s="7">
        <f t="shared" si="666"/>
        <v>-520000</v>
      </c>
      <c r="Z241" s="7">
        <f t="shared" si="666"/>
        <v>-20000</v>
      </c>
    </row>
    <row r="242" spans="1:26" ht="15.75" customHeight="1">
      <c r="A242">
        <v>218</v>
      </c>
      <c r="B242">
        <f t="shared" si="0"/>
        <v>0</v>
      </c>
      <c r="C242" s="14">
        <v>50145</v>
      </c>
      <c r="D242" s="7">
        <f t="shared" si="8"/>
        <v>23873.86977222393</v>
      </c>
      <c r="E242" s="7">
        <f t="shared" si="9"/>
        <v>19888.072224072381</v>
      </c>
      <c r="F242" s="7">
        <f t="shared" si="15"/>
        <v>3985.7975481515482</v>
      </c>
      <c r="G242" s="7">
        <f t="shared" si="10"/>
        <v>523629.77525114088</v>
      </c>
      <c r="H242" s="4">
        <f>VLOOKUP(B242,'Расчёт страхования'!$D$5:$H$26,5,FALSE)</f>
        <v>0</v>
      </c>
      <c r="I242" s="7">
        <f t="shared" si="1"/>
        <v>0</v>
      </c>
      <c r="J242" s="7"/>
      <c r="K242" s="7"/>
      <c r="L242" s="7"/>
      <c r="M242" s="7"/>
      <c r="O242" s="7">
        <f t="shared" si="591"/>
        <v>23873.86977222393</v>
      </c>
      <c r="P242" s="7">
        <f t="shared" si="3"/>
        <v>8104350.0048801135</v>
      </c>
      <c r="S242" s="7">
        <f t="shared" si="4"/>
        <v>-1800000</v>
      </c>
      <c r="T242" s="7">
        <f t="shared" ref="T242:U242" si="667">-SUM(E$17:E242)</f>
        <v>-2176370.2247488601</v>
      </c>
      <c r="U242" s="7">
        <f t="shared" si="667"/>
        <v>-3028133.3855959568</v>
      </c>
      <c r="V242" s="7">
        <f t="shared" ref="V242:W242" si="668">-SUM(I$17:I242)</f>
        <v>-319846.39453533315</v>
      </c>
      <c r="W242" s="7">
        <f t="shared" si="668"/>
        <v>-90000</v>
      </c>
      <c r="X242" s="7">
        <f t="shared" ref="X242:Z242" si="669">-SUM(L$17:L242)</f>
        <v>-150000</v>
      </c>
      <c r="Y242" s="7">
        <f t="shared" si="669"/>
        <v>-520000</v>
      </c>
      <c r="Z242" s="7">
        <f t="shared" si="669"/>
        <v>-20000</v>
      </c>
    </row>
    <row r="243" spans="1:26" ht="15.75" customHeight="1">
      <c r="A243">
        <v>219</v>
      </c>
      <c r="B243">
        <f t="shared" si="0"/>
        <v>0</v>
      </c>
      <c r="C243" s="14">
        <v>50175</v>
      </c>
      <c r="D243" s="7">
        <f t="shared" si="8"/>
        <v>23873.86977222393</v>
      </c>
      <c r="E243" s="7">
        <f t="shared" si="9"/>
        <v>20033.918087048914</v>
      </c>
      <c r="F243" s="7">
        <f t="shared" si="15"/>
        <v>3839.9516851750177</v>
      </c>
      <c r="G243" s="7">
        <f t="shared" si="10"/>
        <v>503595.85716409195</v>
      </c>
      <c r="H243" s="4">
        <f>VLOOKUP(B243,'Расчёт страхования'!$D$5:$H$26,5,FALSE)</f>
        <v>0</v>
      </c>
      <c r="I243" s="7">
        <f t="shared" si="1"/>
        <v>0</v>
      </c>
      <c r="J243" s="7"/>
      <c r="K243" s="7"/>
      <c r="L243" s="7"/>
      <c r="M243" s="7"/>
      <c r="O243" s="7">
        <f t="shared" si="591"/>
        <v>23873.86977222393</v>
      </c>
      <c r="P243" s="7">
        <f t="shared" si="3"/>
        <v>8128223.8746523373</v>
      </c>
      <c r="S243" s="7">
        <f t="shared" si="4"/>
        <v>-1800000</v>
      </c>
      <c r="T243" s="7">
        <f t="shared" ref="T243:U243" si="670">-SUM(E$17:E243)</f>
        <v>-2196404.142835909</v>
      </c>
      <c r="U243" s="7">
        <f t="shared" si="670"/>
        <v>-3031973.3372811317</v>
      </c>
      <c r="V243" s="7">
        <f t="shared" ref="V243:W243" si="671">-SUM(I$17:I243)</f>
        <v>-319846.39453533315</v>
      </c>
      <c r="W243" s="7">
        <f t="shared" si="671"/>
        <v>-90000</v>
      </c>
      <c r="X243" s="7">
        <f t="shared" ref="X243:Z243" si="672">-SUM(L$17:L243)</f>
        <v>-150000</v>
      </c>
      <c r="Y243" s="7">
        <f t="shared" si="672"/>
        <v>-520000</v>
      </c>
      <c r="Z243" s="7">
        <f t="shared" si="672"/>
        <v>-20000</v>
      </c>
    </row>
    <row r="244" spans="1:26" ht="15.75" customHeight="1">
      <c r="A244">
        <v>220</v>
      </c>
      <c r="B244">
        <f t="shared" si="0"/>
        <v>0</v>
      </c>
      <c r="C244" s="14">
        <v>50206</v>
      </c>
      <c r="D244" s="7">
        <f t="shared" si="8"/>
        <v>23873.86977222393</v>
      </c>
      <c r="E244" s="7">
        <f t="shared" si="9"/>
        <v>20180.833486353938</v>
      </c>
      <c r="F244" s="7">
        <f t="shared" si="15"/>
        <v>3693.0362858699923</v>
      </c>
      <c r="G244" s="7">
        <f t="shared" si="10"/>
        <v>483415.02367773803</v>
      </c>
      <c r="H244" s="4">
        <f>VLOOKUP(B244,'Расчёт страхования'!$D$5:$H$26,5,FALSE)</f>
        <v>0</v>
      </c>
      <c r="I244" s="7">
        <f t="shared" si="1"/>
        <v>0</v>
      </c>
      <c r="J244" s="7"/>
      <c r="K244" s="7"/>
      <c r="L244" s="7"/>
      <c r="M244" s="7"/>
      <c r="O244" s="7">
        <f t="shared" si="591"/>
        <v>23873.86977222393</v>
      </c>
      <c r="P244" s="7">
        <f t="shared" si="3"/>
        <v>8152097.744424561</v>
      </c>
      <c r="S244" s="7">
        <f t="shared" si="4"/>
        <v>-1800000</v>
      </c>
      <c r="T244" s="7">
        <f t="shared" ref="T244:U244" si="673">-SUM(E$17:E244)</f>
        <v>-2216584.976322263</v>
      </c>
      <c r="U244" s="7">
        <f t="shared" si="673"/>
        <v>-3035666.3735670014</v>
      </c>
      <c r="V244" s="7">
        <f t="shared" ref="V244:W244" si="674">-SUM(I$17:I244)</f>
        <v>-319846.39453533315</v>
      </c>
      <c r="W244" s="7">
        <f t="shared" si="674"/>
        <v>-90000</v>
      </c>
      <c r="X244" s="7">
        <f t="shared" ref="X244:Z244" si="675">-SUM(L$17:L244)</f>
        <v>-150000</v>
      </c>
      <c r="Y244" s="7">
        <f t="shared" si="675"/>
        <v>-520000</v>
      </c>
      <c r="Z244" s="7">
        <f t="shared" si="675"/>
        <v>-20000</v>
      </c>
    </row>
    <row r="245" spans="1:26" ht="15.75" customHeight="1">
      <c r="A245">
        <v>221</v>
      </c>
      <c r="B245">
        <f t="shared" si="0"/>
        <v>0</v>
      </c>
      <c r="C245" s="14">
        <v>50236</v>
      </c>
      <c r="D245" s="7">
        <f t="shared" si="8"/>
        <v>23873.86977222393</v>
      </c>
      <c r="E245" s="7">
        <f t="shared" si="9"/>
        <v>20328.826265253865</v>
      </c>
      <c r="F245" s="7">
        <f t="shared" si="15"/>
        <v>3545.0435069700629</v>
      </c>
      <c r="G245" s="7">
        <f t="shared" si="10"/>
        <v>463086.19741248415</v>
      </c>
      <c r="H245" s="4">
        <f>VLOOKUP(B245,'Расчёт страхования'!$D$5:$H$26,5,FALSE)</f>
        <v>0</v>
      </c>
      <c r="I245" s="7">
        <f t="shared" si="1"/>
        <v>0</v>
      </c>
      <c r="J245" s="7"/>
      <c r="K245" s="7"/>
      <c r="L245" s="7"/>
      <c r="M245" s="7"/>
      <c r="O245" s="7">
        <f t="shared" si="591"/>
        <v>23873.869772223927</v>
      </c>
      <c r="P245" s="7">
        <f t="shared" si="3"/>
        <v>8175971.6141967848</v>
      </c>
      <c r="S245" s="7">
        <f t="shared" si="4"/>
        <v>-1800000</v>
      </c>
      <c r="T245" s="7">
        <f t="shared" ref="T245:U245" si="676">-SUM(E$17:E245)</f>
        <v>-2236913.8025875171</v>
      </c>
      <c r="U245" s="7">
        <f t="shared" si="676"/>
        <v>-3039211.4170739716</v>
      </c>
      <c r="V245" s="7">
        <f t="shared" ref="V245:W245" si="677">-SUM(I$17:I245)</f>
        <v>-319846.39453533315</v>
      </c>
      <c r="W245" s="7">
        <f t="shared" si="677"/>
        <v>-90000</v>
      </c>
      <c r="X245" s="7">
        <f t="shared" ref="X245:Z245" si="678">-SUM(L$17:L245)</f>
        <v>-150000</v>
      </c>
      <c r="Y245" s="7">
        <f t="shared" si="678"/>
        <v>-520000</v>
      </c>
      <c r="Z245" s="7">
        <f t="shared" si="678"/>
        <v>-20000</v>
      </c>
    </row>
    <row r="246" spans="1:26" ht="15.75" customHeight="1">
      <c r="A246">
        <v>222</v>
      </c>
      <c r="B246">
        <f t="shared" si="0"/>
        <v>0</v>
      </c>
      <c r="C246" s="14">
        <v>50267</v>
      </c>
      <c r="D246" s="7">
        <f t="shared" si="8"/>
        <v>23873.86977222393</v>
      </c>
      <c r="E246" s="7">
        <f t="shared" si="9"/>
        <v>20477.904324532396</v>
      </c>
      <c r="F246" s="7">
        <f t="shared" si="15"/>
        <v>3395.9654476915348</v>
      </c>
      <c r="G246" s="7">
        <f t="shared" si="10"/>
        <v>442608.29308795178</v>
      </c>
      <c r="H246" s="4">
        <f>VLOOKUP(B246,'Расчёт страхования'!$D$5:$H$26,5,FALSE)</f>
        <v>0</v>
      </c>
      <c r="I246" s="7">
        <f t="shared" si="1"/>
        <v>0</v>
      </c>
      <c r="J246" s="7"/>
      <c r="K246" s="7"/>
      <c r="L246" s="7"/>
      <c r="M246" s="7"/>
      <c r="O246" s="7">
        <f t="shared" si="591"/>
        <v>23873.86977222393</v>
      </c>
      <c r="P246" s="7">
        <f t="shared" si="3"/>
        <v>8199845.4839690086</v>
      </c>
      <c r="S246" s="7">
        <f t="shared" si="4"/>
        <v>-1800000</v>
      </c>
      <c r="T246" s="7">
        <f t="shared" ref="T246:U246" si="679">-SUM(E$17:E246)</f>
        <v>-2257391.7069120496</v>
      </c>
      <c r="U246" s="7">
        <f t="shared" si="679"/>
        <v>-3042607.3825216633</v>
      </c>
      <c r="V246" s="7">
        <f t="shared" ref="V246:W246" si="680">-SUM(I$17:I246)</f>
        <v>-319846.39453533315</v>
      </c>
      <c r="W246" s="7">
        <f t="shared" si="680"/>
        <v>-90000</v>
      </c>
      <c r="X246" s="7">
        <f t="shared" ref="X246:Z246" si="681">-SUM(L$17:L246)</f>
        <v>-150000</v>
      </c>
      <c r="Y246" s="7">
        <f t="shared" si="681"/>
        <v>-520000</v>
      </c>
      <c r="Z246" s="7">
        <f t="shared" si="681"/>
        <v>-20000</v>
      </c>
    </row>
    <row r="247" spans="1:26" ht="15.75" customHeight="1">
      <c r="A247">
        <v>223</v>
      </c>
      <c r="B247">
        <f t="shared" si="0"/>
        <v>0</v>
      </c>
      <c r="C247" s="14">
        <v>50298</v>
      </c>
      <c r="D247" s="7">
        <f t="shared" si="8"/>
        <v>23873.86977222393</v>
      </c>
      <c r="E247" s="7">
        <f t="shared" si="9"/>
        <v>20628.0756229123</v>
      </c>
      <c r="F247" s="7">
        <f t="shared" si="15"/>
        <v>3245.7941493116305</v>
      </c>
      <c r="G247" s="7">
        <f t="shared" si="10"/>
        <v>421980.21746503946</v>
      </c>
      <c r="H247" s="4">
        <f>VLOOKUP(B247,'Расчёт страхования'!$D$5:$H$26,5,FALSE)</f>
        <v>0</v>
      </c>
      <c r="I247" s="7">
        <f t="shared" si="1"/>
        <v>0</v>
      </c>
      <c r="J247" s="7"/>
      <c r="K247" s="7"/>
      <c r="L247" s="7"/>
      <c r="M247" s="7"/>
      <c r="O247" s="7">
        <f t="shared" si="591"/>
        <v>23873.86977222393</v>
      </c>
      <c r="P247" s="7">
        <f t="shared" si="3"/>
        <v>8223719.3537412323</v>
      </c>
      <c r="S247" s="7">
        <f t="shared" si="4"/>
        <v>-1800000</v>
      </c>
      <c r="T247" s="7">
        <f t="shared" ref="T247:U247" si="682">-SUM(E$17:E247)</f>
        <v>-2278019.7825349621</v>
      </c>
      <c r="U247" s="7">
        <f t="shared" si="682"/>
        <v>-3045853.1766709751</v>
      </c>
      <c r="V247" s="7">
        <f t="shared" ref="V247:W247" si="683">-SUM(I$17:I247)</f>
        <v>-319846.39453533315</v>
      </c>
      <c r="W247" s="7">
        <f t="shared" si="683"/>
        <v>-90000</v>
      </c>
      <c r="X247" s="7">
        <f t="shared" ref="X247:Z247" si="684">-SUM(L$17:L247)</f>
        <v>-150000</v>
      </c>
      <c r="Y247" s="7">
        <f t="shared" si="684"/>
        <v>-520000</v>
      </c>
      <c r="Z247" s="7">
        <f t="shared" si="684"/>
        <v>-20000</v>
      </c>
    </row>
    <row r="248" spans="1:26" ht="15.75" customHeight="1">
      <c r="A248">
        <v>224</v>
      </c>
      <c r="B248">
        <f t="shared" si="0"/>
        <v>0</v>
      </c>
      <c r="C248" s="14">
        <v>50328</v>
      </c>
      <c r="D248" s="7">
        <f t="shared" si="8"/>
        <v>23873.86977222393</v>
      </c>
      <c r="E248" s="7">
        <f t="shared" si="9"/>
        <v>20779.348177480322</v>
      </c>
      <c r="F248" s="7">
        <f t="shared" si="15"/>
        <v>3094.5215947436072</v>
      </c>
      <c r="G248" s="7">
        <f t="shared" si="10"/>
        <v>401200.86928755912</v>
      </c>
      <c r="H248" s="4">
        <f>VLOOKUP(B248,'Расчёт страхования'!$D$5:$H$26,5,FALSE)</f>
        <v>0</v>
      </c>
      <c r="I248" s="7">
        <f t="shared" si="1"/>
        <v>0</v>
      </c>
      <c r="J248" s="7"/>
      <c r="K248" s="7"/>
      <c r="L248" s="7"/>
      <c r="M248" s="7"/>
      <c r="O248" s="7">
        <f t="shared" si="591"/>
        <v>23873.86977222393</v>
      </c>
      <c r="P248" s="7">
        <f t="shared" si="3"/>
        <v>8247593.2235134561</v>
      </c>
      <c r="S248" s="7">
        <f t="shared" si="4"/>
        <v>-1800000</v>
      </c>
      <c r="T248" s="7">
        <f t="shared" ref="T248:U248" si="685">-SUM(E$17:E248)</f>
        <v>-2298799.1307124426</v>
      </c>
      <c r="U248" s="7">
        <f t="shared" si="685"/>
        <v>-3048947.6982657188</v>
      </c>
      <c r="V248" s="7">
        <f t="shared" ref="V248:W248" si="686">-SUM(I$17:I248)</f>
        <v>-319846.39453533315</v>
      </c>
      <c r="W248" s="7">
        <f t="shared" si="686"/>
        <v>-90000</v>
      </c>
      <c r="X248" s="7">
        <f t="shared" ref="X248:Z248" si="687">-SUM(L$17:L248)</f>
        <v>-150000</v>
      </c>
      <c r="Y248" s="7">
        <f t="shared" si="687"/>
        <v>-520000</v>
      </c>
      <c r="Z248" s="7">
        <f t="shared" si="687"/>
        <v>-20000</v>
      </c>
    </row>
    <row r="249" spans="1:26" ht="15.75" customHeight="1">
      <c r="A249">
        <v>225</v>
      </c>
      <c r="B249">
        <f t="shared" si="0"/>
        <v>0</v>
      </c>
      <c r="C249" s="14">
        <v>50359</v>
      </c>
      <c r="D249" s="7">
        <f t="shared" si="8"/>
        <v>23873.86977222393</v>
      </c>
      <c r="E249" s="7">
        <f t="shared" si="9"/>
        <v>20931.730064115178</v>
      </c>
      <c r="F249" s="7">
        <f t="shared" si="15"/>
        <v>2942.1397081087516</v>
      </c>
      <c r="G249" s="7">
        <f t="shared" si="10"/>
        <v>380269.13922344393</v>
      </c>
      <c r="H249" s="4">
        <f>VLOOKUP(B249,'Расчёт страхования'!$D$5:$H$26,5,FALSE)</f>
        <v>0</v>
      </c>
      <c r="I249" s="7">
        <f t="shared" si="1"/>
        <v>0</v>
      </c>
      <c r="J249" s="7"/>
      <c r="K249" s="7"/>
      <c r="L249" s="7"/>
      <c r="M249" s="7"/>
      <c r="O249" s="7">
        <f t="shared" si="591"/>
        <v>23873.86977222393</v>
      </c>
      <c r="P249" s="7">
        <f t="shared" si="3"/>
        <v>8271467.0932856798</v>
      </c>
      <c r="S249" s="7">
        <f t="shared" si="4"/>
        <v>-1800000</v>
      </c>
      <c r="T249" s="7">
        <f t="shared" ref="T249:U249" si="688">-SUM(E$17:E249)</f>
        <v>-2319730.8607765576</v>
      </c>
      <c r="U249" s="7">
        <f t="shared" si="688"/>
        <v>-3051889.8379738275</v>
      </c>
      <c r="V249" s="7">
        <f t="shared" ref="V249:W249" si="689">-SUM(I$17:I249)</f>
        <v>-319846.39453533315</v>
      </c>
      <c r="W249" s="7">
        <f t="shared" si="689"/>
        <v>-90000</v>
      </c>
      <c r="X249" s="7">
        <f t="shared" ref="X249:Z249" si="690">-SUM(L$17:L249)</f>
        <v>-150000</v>
      </c>
      <c r="Y249" s="7">
        <f t="shared" si="690"/>
        <v>-520000</v>
      </c>
      <c r="Z249" s="7">
        <f t="shared" si="690"/>
        <v>-20000</v>
      </c>
    </row>
    <row r="250" spans="1:26" ht="15.75" customHeight="1">
      <c r="A250">
        <v>226</v>
      </c>
      <c r="B250">
        <f t="shared" si="0"/>
        <v>0</v>
      </c>
      <c r="C250" s="14">
        <v>50389</v>
      </c>
      <c r="D250" s="7">
        <f t="shared" si="8"/>
        <v>23873.86977222393</v>
      </c>
      <c r="E250" s="7">
        <f t="shared" si="9"/>
        <v>21085.229417918694</v>
      </c>
      <c r="F250" s="7">
        <f t="shared" si="15"/>
        <v>2788.6403543052402</v>
      </c>
      <c r="G250" s="7">
        <f t="shared" si="10"/>
        <v>359183.90980552521</v>
      </c>
      <c r="H250" s="4">
        <f>VLOOKUP(B250,'Расчёт страхования'!$D$5:$H$26,5,FALSE)</f>
        <v>0</v>
      </c>
      <c r="I250" s="7">
        <f t="shared" si="1"/>
        <v>0</v>
      </c>
      <c r="J250" s="7"/>
      <c r="K250" s="7"/>
      <c r="L250" s="7"/>
      <c r="M250" s="7"/>
      <c r="O250" s="7">
        <f t="shared" si="591"/>
        <v>23873.869772223934</v>
      </c>
      <c r="P250" s="7">
        <f t="shared" si="3"/>
        <v>8295340.9630579036</v>
      </c>
      <c r="S250" s="7">
        <f t="shared" si="4"/>
        <v>-1800000</v>
      </c>
      <c r="T250" s="7">
        <f t="shared" ref="T250:U250" si="691">-SUM(E$17:E250)</f>
        <v>-2340816.0901944763</v>
      </c>
      <c r="U250" s="7">
        <f t="shared" si="691"/>
        <v>-3054678.4783281325</v>
      </c>
      <c r="V250" s="7">
        <f t="shared" ref="V250:W250" si="692">-SUM(I$17:I250)</f>
        <v>-319846.39453533315</v>
      </c>
      <c r="W250" s="7">
        <f t="shared" si="692"/>
        <v>-90000</v>
      </c>
      <c r="X250" s="7">
        <f t="shared" ref="X250:Z250" si="693">-SUM(L$17:L250)</f>
        <v>-150000</v>
      </c>
      <c r="Y250" s="7">
        <f t="shared" si="693"/>
        <v>-520000</v>
      </c>
      <c r="Z250" s="7">
        <f t="shared" si="693"/>
        <v>-20000</v>
      </c>
    </row>
    <row r="251" spans="1:26" ht="15.75" customHeight="1">
      <c r="A251">
        <v>227</v>
      </c>
      <c r="B251">
        <f t="shared" si="0"/>
        <v>0</v>
      </c>
      <c r="C251" s="14">
        <v>50420</v>
      </c>
      <c r="D251" s="7">
        <f t="shared" si="8"/>
        <v>23873.86977222393</v>
      </c>
      <c r="E251" s="7">
        <f t="shared" si="9"/>
        <v>21239.854433650093</v>
      </c>
      <c r="F251" s="7">
        <f t="shared" si="15"/>
        <v>2634.0153385738367</v>
      </c>
      <c r="G251" s="7">
        <f t="shared" si="10"/>
        <v>337944.05537187512</v>
      </c>
      <c r="H251" s="4">
        <f>VLOOKUP(B251,'Расчёт страхования'!$D$5:$H$26,5,FALSE)</f>
        <v>0</v>
      </c>
      <c r="I251" s="7">
        <f t="shared" si="1"/>
        <v>0</v>
      </c>
      <c r="J251" s="7"/>
      <c r="K251" s="7"/>
      <c r="L251" s="7"/>
      <c r="M251" s="7"/>
      <c r="O251" s="7">
        <f t="shared" si="591"/>
        <v>23873.86977222393</v>
      </c>
      <c r="P251" s="7">
        <f t="shared" si="3"/>
        <v>8319214.8328301273</v>
      </c>
      <c r="S251" s="7">
        <f t="shared" si="4"/>
        <v>-1800000</v>
      </c>
      <c r="T251" s="7">
        <f t="shared" ref="T251:U251" si="694">-SUM(E$17:E251)</f>
        <v>-2362055.9446281265</v>
      </c>
      <c r="U251" s="7">
        <f t="shared" si="694"/>
        <v>-3057312.4936667061</v>
      </c>
      <c r="V251" s="7">
        <f t="shared" ref="V251:W251" si="695">-SUM(I$17:I251)</f>
        <v>-319846.39453533315</v>
      </c>
      <c r="W251" s="7">
        <f t="shared" si="695"/>
        <v>-90000</v>
      </c>
      <c r="X251" s="7">
        <f t="shared" ref="X251:Z251" si="696">-SUM(L$17:L251)</f>
        <v>-150000</v>
      </c>
      <c r="Y251" s="7">
        <f t="shared" si="696"/>
        <v>-520000</v>
      </c>
      <c r="Z251" s="7">
        <f t="shared" si="696"/>
        <v>-20000</v>
      </c>
    </row>
    <row r="252" spans="1:26" ht="15.75" customHeight="1">
      <c r="A252">
        <v>228</v>
      </c>
      <c r="B252">
        <f t="shared" si="0"/>
        <v>20</v>
      </c>
      <c r="C252" s="14">
        <v>50451</v>
      </c>
      <c r="D252" s="7">
        <f t="shared" si="8"/>
        <v>23873.86977222393</v>
      </c>
      <c r="E252" s="7">
        <f t="shared" si="9"/>
        <v>21395.613366163529</v>
      </c>
      <c r="F252" s="7">
        <f t="shared" si="15"/>
        <v>2478.2564060604027</v>
      </c>
      <c r="G252" s="7">
        <f t="shared" si="10"/>
        <v>316548.44200571161</v>
      </c>
      <c r="H252" s="4">
        <f>VLOOKUP(B252,'Расчёт страхования'!$D$5:$H$26,5,FALSE)</f>
        <v>9.8899999999999995E-3</v>
      </c>
      <c r="I252" s="7">
        <f t="shared" si="1"/>
        <v>3443.7305005801368</v>
      </c>
      <c r="J252" s="7">
        <f>$P$16</f>
        <v>5000</v>
      </c>
      <c r="K252" s="7"/>
      <c r="L252" s="7"/>
      <c r="M252" s="7"/>
      <c r="O252" s="7">
        <f t="shared" si="591"/>
        <v>32317.600272804066</v>
      </c>
      <c r="P252" s="7">
        <f t="shared" si="3"/>
        <v>8351532.4331029318</v>
      </c>
      <c r="S252" s="7">
        <f t="shared" si="4"/>
        <v>-1800000</v>
      </c>
      <c r="T252" s="7">
        <f t="shared" ref="T252:U252" si="697">-SUM(E$17:E252)</f>
        <v>-2383451.5579942898</v>
      </c>
      <c r="U252" s="7">
        <f t="shared" si="697"/>
        <v>-3059790.7500727666</v>
      </c>
      <c r="V252" s="7">
        <f t="shared" ref="V252:W252" si="698">-SUM(I$17:I252)</f>
        <v>-323290.12503591331</v>
      </c>
      <c r="W252" s="7">
        <f t="shared" si="698"/>
        <v>-95000</v>
      </c>
      <c r="X252" s="7">
        <f t="shared" ref="X252:Z252" si="699">-SUM(L$17:L252)</f>
        <v>-150000</v>
      </c>
      <c r="Y252" s="7">
        <f t="shared" si="699"/>
        <v>-520000</v>
      </c>
      <c r="Z252" s="7">
        <f t="shared" si="699"/>
        <v>-20000</v>
      </c>
    </row>
    <row r="253" spans="1:26" ht="15.75" customHeight="1">
      <c r="A253">
        <v>229</v>
      </c>
      <c r="B253">
        <f t="shared" si="0"/>
        <v>0</v>
      </c>
      <c r="C253" s="14">
        <v>50479</v>
      </c>
      <c r="D253" s="7">
        <f t="shared" si="8"/>
        <v>23873.86977222393</v>
      </c>
      <c r="E253" s="7">
        <f t="shared" si="9"/>
        <v>21552.51453084873</v>
      </c>
      <c r="F253" s="7">
        <f t="shared" si="15"/>
        <v>2321.3552413752036</v>
      </c>
      <c r="G253" s="7">
        <f t="shared" si="10"/>
        <v>294995.9274748629</v>
      </c>
      <c r="H253" s="4">
        <f>VLOOKUP(B253,'Расчёт страхования'!$D$5:$H$26,5,FALSE)</f>
        <v>0</v>
      </c>
      <c r="I253" s="7">
        <f t="shared" si="1"/>
        <v>0</v>
      </c>
      <c r="J253" s="7"/>
      <c r="K253" s="7"/>
      <c r="L253" s="7"/>
      <c r="M253" s="7"/>
      <c r="O253" s="7">
        <f t="shared" si="591"/>
        <v>23873.869772223934</v>
      </c>
      <c r="P253" s="7">
        <f t="shared" si="3"/>
        <v>8375406.3028751556</v>
      </c>
      <c r="S253" s="7">
        <f t="shared" si="4"/>
        <v>-1800000</v>
      </c>
      <c r="T253" s="7">
        <f t="shared" ref="T253:U253" si="700">-SUM(E$17:E253)</f>
        <v>-2405004.0725251385</v>
      </c>
      <c r="U253" s="7">
        <f t="shared" si="700"/>
        <v>-3062112.1053141416</v>
      </c>
      <c r="V253" s="7">
        <f t="shared" ref="V253:W253" si="701">-SUM(I$17:I253)</f>
        <v>-323290.12503591331</v>
      </c>
      <c r="W253" s="7">
        <f t="shared" si="701"/>
        <v>-95000</v>
      </c>
      <c r="X253" s="7">
        <f t="shared" ref="X253:Z253" si="702">-SUM(L$17:L253)</f>
        <v>-150000</v>
      </c>
      <c r="Y253" s="7">
        <f t="shared" si="702"/>
        <v>-520000</v>
      </c>
      <c r="Z253" s="7">
        <f t="shared" si="702"/>
        <v>-20000</v>
      </c>
    </row>
    <row r="254" spans="1:26" ht="15.75" customHeight="1">
      <c r="A254">
        <v>230</v>
      </c>
      <c r="B254">
        <f t="shared" si="0"/>
        <v>0</v>
      </c>
      <c r="C254" s="14">
        <v>50510</v>
      </c>
      <c r="D254" s="7">
        <f t="shared" si="8"/>
        <v>23873.86977222393</v>
      </c>
      <c r="E254" s="7">
        <f t="shared" si="9"/>
        <v>21710.56630407495</v>
      </c>
      <c r="F254" s="7">
        <f t="shared" si="15"/>
        <v>2163.3034681489789</v>
      </c>
      <c r="G254" s="7">
        <f t="shared" si="10"/>
        <v>273285.36117078795</v>
      </c>
      <c r="H254" s="4">
        <f>VLOOKUP(B254,'Расчёт страхования'!$D$5:$H$26,5,FALSE)</f>
        <v>0</v>
      </c>
      <c r="I254" s="7">
        <f t="shared" si="1"/>
        <v>0</v>
      </c>
      <c r="J254" s="7"/>
      <c r="K254" s="7"/>
      <c r="L254" s="7"/>
      <c r="M254" s="7"/>
      <c r="O254" s="7">
        <f t="shared" si="591"/>
        <v>23873.86977222393</v>
      </c>
      <c r="P254" s="7">
        <f t="shared" si="3"/>
        <v>8399280.1726473793</v>
      </c>
      <c r="S254" s="7">
        <f t="shared" si="4"/>
        <v>-1800000</v>
      </c>
      <c r="T254" s="7">
        <f t="shared" ref="T254:U254" si="703">-SUM(E$17:E254)</f>
        <v>-2426714.6388292136</v>
      </c>
      <c r="U254" s="7">
        <f t="shared" si="703"/>
        <v>-3064275.4087822908</v>
      </c>
      <c r="V254" s="7">
        <f t="shared" ref="V254:W254" si="704">-SUM(I$17:I254)</f>
        <v>-323290.12503591331</v>
      </c>
      <c r="W254" s="7">
        <f t="shared" si="704"/>
        <v>-95000</v>
      </c>
      <c r="X254" s="7">
        <f t="shared" ref="X254:Z254" si="705">-SUM(L$17:L254)</f>
        <v>-150000</v>
      </c>
      <c r="Y254" s="7">
        <f t="shared" si="705"/>
        <v>-520000</v>
      </c>
      <c r="Z254" s="7">
        <f t="shared" si="705"/>
        <v>-20000</v>
      </c>
    </row>
    <row r="255" spans="1:26" ht="15.75" customHeight="1">
      <c r="A255">
        <v>231</v>
      </c>
      <c r="B255">
        <f t="shared" si="0"/>
        <v>0</v>
      </c>
      <c r="C255" s="14">
        <v>50540</v>
      </c>
      <c r="D255" s="7">
        <f t="shared" si="8"/>
        <v>23873.86977222393</v>
      </c>
      <c r="E255" s="7">
        <f t="shared" si="9"/>
        <v>21869.777123638167</v>
      </c>
      <c r="F255" s="7">
        <f t="shared" si="15"/>
        <v>2004.0926485857633</v>
      </c>
      <c r="G255" s="7">
        <f t="shared" si="10"/>
        <v>251415.58404714978</v>
      </c>
      <c r="H255" s="4">
        <f>VLOOKUP(B255,'Расчёт страхования'!$D$5:$H$26,5,FALSE)</f>
        <v>0</v>
      </c>
      <c r="I255" s="7">
        <f t="shared" si="1"/>
        <v>0</v>
      </c>
      <c r="J255" s="7"/>
      <c r="K255" s="7"/>
      <c r="L255" s="7"/>
      <c r="M255" s="7"/>
      <c r="O255" s="7">
        <f t="shared" si="591"/>
        <v>23873.86977222393</v>
      </c>
      <c r="P255" s="7">
        <f t="shared" si="3"/>
        <v>8423154.0424196031</v>
      </c>
      <c r="S255" s="7">
        <f t="shared" si="4"/>
        <v>-1800000</v>
      </c>
      <c r="T255" s="7">
        <f t="shared" ref="T255:U255" si="706">-SUM(E$17:E255)</f>
        <v>-2448584.4159528515</v>
      </c>
      <c r="U255" s="7">
        <f t="shared" si="706"/>
        <v>-3066279.5014308766</v>
      </c>
      <c r="V255" s="7">
        <f t="shared" ref="V255:W255" si="707">-SUM(I$17:I255)</f>
        <v>-323290.12503591331</v>
      </c>
      <c r="W255" s="7">
        <f t="shared" si="707"/>
        <v>-95000</v>
      </c>
      <c r="X255" s="7">
        <f t="shared" ref="X255:Z255" si="708">-SUM(L$17:L255)</f>
        <v>-150000</v>
      </c>
      <c r="Y255" s="7">
        <f t="shared" si="708"/>
        <v>-520000</v>
      </c>
      <c r="Z255" s="7">
        <f t="shared" si="708"/>
        <v>-20000</v>
      </c>
    </row>
    <row r="256" spans="1:26" ht="15.75" customHeight="1">
      <c r="A256">
        <v>232</v>
      </c>
      <c r="B256">
        <f t="shared" si="0"/>
        <v>0</v>
      </c>
      <c r="C256" s="14">
        <v>50571</v>
      </c>
      <c r="D256" s="7">
        <f t="shared" si="8"/>
        <v>23873.86977222393</v>
      </c>
      <c r="E256" s="7">
        <f t="shared" si="9"/>
        <v>22030.155489211513</v>
      </c>
      <c r="F256" s="7">
        <f t="shared" si="15"/>
        <v>1843.7142830124164</v>
      </c>
      <c r="G256" s="7">
        <f t="shared" si="10"/>
        <v>229385.42855793826</v>
      </c>
      <c r="H256" s="4">
        <f>VLOOKUP(B256,'Расчёт страхования'!$D$5:$H$26,5,FALSE)</f>
        <v>0</v>
      </c>
      <c r="I256" s="7">
        <f t="shared" si="1"/>
        <v>0</v>
      </c>
      <c r="J256" s="7"/>
      <c r="K256" s="7"/>
      <c r="L256" s="7"/>
      <c r="M256" s="7"/>
      <c r="O256" s="7">
        <f t="shared" si="591"/>
        <v>23873.86977222393</v>
      </c>
      <c r="P256" s="7">
        <f t="shared" si="3"/>
        <v>8447027.9121918269</v>
      </c>
      <c r="S256" s="7">
        <f t="shared" si="4"/>
        <v>-1800000</v>
      </c>
      <c r="T256" s="7">
        <f t="shared" ref="T256:U256" si="709">-SUM(E$17:E256)</f>
        <v>-2470614.571442063</v>
      </c>
      <c r="U256" s="7">
        <f t="shared" si="709"/>
        <v>-3068123.2157138889</v>
      </c>
      <c r="V256" s="7">
        <f t="shared" ref="V256:W256" si="710">-SUM(I$17:I256)</f>
        <v>-323290.12503591331</v>
      </c>
      <c r="W256" s="7">
        <f t="shared" si="710"/>
        <v>-95000</v>
      </c>
      <c r="X256" s="7">
        <f t="shared" ref="X256:Z256" si="711">-SUM(L$17:L256)</f>
        <v>-150000</v>
      </c>
      <c r="Y256" s="7">
        <f t="shared" si="711"/>
        <v>-520000</v>
      </c>
      <c r="Z256" s="7">
        <f t="shared" si="711"/>
        <v>-20000</v>
      </c>
    </row>
    <row r="257" spans="1:26" ht="15.75" customHeight="1">
      <c r="A257">
        <v>233</v>
      </c>
      <c r="B257">
        <f t="shared" si="0"/>
        <v>0</v>
      </c>
      <c r="C257" s="14">
        <v>50601</v>
      </c>
      <c r="D257" s="7">
        <f t="shared" si="8"/>
        <v>23873.86977222393</v>
      </c>
      <c r="E257" s="7">
        <f t="shared" si="9"/>
        <v>22191.709962799065</v>
      </c>
      <c r="F257" s="7">
        <f t="shared" si="15"/>
        <v>1682.1598094248654</v>
      </c>
      <c r="G257" s="7">
        <f t="shared" si="10"/>
        <v>207193.71859513919</v>
      </c>
      <c r="H257" s="4">
        <f>VLOOKUP(B257,'Расчёт страхования'!$D$5:$H$26,5,FALSE)</f>
        <v>0</v>
      </c>
      <c r="I257" s="7">
        <f t="shared" si="1"/>
        <v>0</v>
      </c>
      <c r="J257" s="7"/>
      <c r="K257" s="7"/>
      <c r="L257" s="7"/>
      <c r="M257" s="7"/>
      <c r="O257" s="7">
        <f t="shared" si="591"/>
        <v>23873.86977222393</v>
      </c>
      <c r="P257" s="7">
        <f t="shared" si="3"/>
        <v>8470901.7819640506</v>
      </c>
      <c r="S257" s="7">
        <f t="shared" si="4"/>
        <v>-1800000</v>
      </c>
      <c r="T257" s="7">
        <f t="shared" ref="T257:U257" si="712">-SUM(E$17:E257)</f>
        <v>-2492806.2814048622</v>
      </c>
      <c r="U257" s="7">
        <f t="shared" si="712"/>
        <v>-3069805.3755233139</v>
      </c>
      <c r="V257" s="7">
        <f t="shared" ref="V257:W257" si="713">-SUM(I$17:I257)</f>
        <v>-323290.12503591331</v>
      </c>
      <c r="W257" s="7">
        <f t="shared" si="713"/>
        <v>-95000</v>
      </c>
      <c r="X257" s="7">
        <f t="shared" ref="X257:Z257" si="714">-SUM(L$17:L257)</f>
        <v>-150000</v>
      </c>
      <c r="Y257" s="7">
        <f t="shared" si="714"/>
        <v>-520000</v>
      </c>
      <c r="Z257" s="7">
        <f t="shared" si="714"/>
        <v>-20000</v>
      </c>
    </row>
    <row r="258" spans="1:26" ht="15.75" customHeight="1">
      <c r="A258">
        <v>234</v>
      </c>
      <c r="B258">
        <f t="shared" si="0"/>
        <v>0</v>
      </c>
      <c r="C258" s="14">
        <v>50632</v>
      </c>
      <c r="D258" s="7">
        <f t="shared" si="8"/>
        <v>23873.86977222393</v>
      </c>
      <c r="E258" s="7">
        <f t="shared" si="9"/>
        <v>22354.449169192925</v>
      </c>
      <c r="F258" s="7">
        <f t="shared" si="15"/>
        <v>1519.4206030310061</v>
      </c>
      <c r="G258" s="7">
        <f t="shared" si="10"/>
        <v>184839.26942594626</v>
      </c>
      <c r="H258" s="4">
        <f>VLOOKUP(B258,'Расчёт страхования'!$D$5:$H$26,5,FALSE)</f>
        <v>0</v>
      </c>
      <c r="I258" s="7">
        <f t="shared" si="1"/>
        <v>0</v>
      </c>
      <c r="J258" s="7"/>
      <c r="K258" s="7"/>
      <c r="L258" s="7"/>
      <c r="M258" s="7"/>
      <c r="O258" s="7">
        <f t="shared" si="591"/>
        <v>23873.86977222393</v>
      </c>
      <c r="P258" s="7">
        <f t="shared" si="3"/>
        <v>8494775.6517362744</v>
      </c>
      <c r="S258" s="7">
        <f t="shared" si="4"/>
        <v>-1800000</v>
      </c>
      <c r="T258" s="7">
        <f t="shared" ref="T258:U258" si="715">-SUM(E$17:E258)</f>
        <v>-2515160.7305740551</v>
      </c>
      <c r="U258" s="7">
        <f t="shared" si="715"/>
        <v>-3071324.7961263447</v>
      </c>
      <c r="V258" s="7">
        <f t="shared" ref="V258:W258" si="716">-SUM(I$17:I258)</f>
        <v>-323290.12503591331</v>
      </c>
      <c r="W258" s="7">
        <f t="shared" si="716"/>
        <v>-95000</v>
      </c>
      <c r="X258" s="7">
        <f t="shared" ref="X258:Z258" si="717">-SUM(L$17:L258)</f>
        <v>-150000</v>
      </c>
      <c r="Y258" s="7">
        <f t="shared" si="717"/>
        <v>-520000</v>
      </c>
      <c r="Z258" s="7">
        <f t="shared" si="717"/>
        <v>-20000</v>
      </c>
    </row>
    <row r="259" spans="1:26" ht="15.75" customHeight="1">
      <c r="A259">
        <v>235</v>
      </c>
      <c r="B259">
        <f t="shared" si="0"/>
        <v>0</v>
      </c>
      <c r="C259" s="14">
        <v>50663</v>
      </c>
      <c r="D259" s="7">
        <f t="shared" si="8"/>
        <v>23873.86977222393</v>
      </c>
      <c r="E259" s="7">
        <f t="shared" si="9"/>
        <v>22518.381796433674</v>
      </c>
      <c r="F259" s="7">
        <f t="shared" si="15"/>
        <v>1355.4879757902577</v>
      </c>
      <c r="G259" s="7">
        <f t="shared" si="10"/>
        <v>162320.88762951258</v>
      </c>
      <c r="H259" s="4">
        <f>VLOOKUP(B259,'Расчёт страхования'!$D$5:$H$26,5,FALSE)</f>
        <v>0</v>
      </c>
      <c r="I259" s="7">
        <f t="shared" si="1"/>
        <v>0</v>
      </c>
      <c r="J259" s="7"/>
      <c r="K259" s="7"/>
      <c r="L259" s="7"/>
      <c r="M259" s="7"/>
      <c r="O259" s="7">
        <f t="shared" si="591"/>
        <v>23873.86977222393</v>
      </c>
      <c r="P259" s="7">
        <f t="shared" si="3"/>
        <v>8518649.5215084981</v>
      </c>
      <c r="S259" s="7">
        <f t="shared" si="4"/>
        <v>-1800000</v>
      </c>
      <c r="T259" s="7">
        <f t="shared" ref="T259:U259" si="718">-SUM(E$17:E259)</f>
        <v>-2537679.1123704887</v>
      </c>
      <c r="U259" s="7">
        <f t="shared" si="718"/>
        <v>-3072680.2841021349</v>
      </c>
      <c r="V259" s="7">
        <f t="shared" ref="V259:W259" si="719">-SUM(I$17:I259)</f>
        <v>-323290.12503591331</v>
      </c>
      <c r="W259" s="7">
        <f t="shared" si="719"/>
        <v>-95000</v>
      </c>
      <c r="X259" s="7">
        <f t="shared" ref="X259:Z259" si="720">-SUM(L$17:L259)</f>
        <v>-150000</v>
      </c>
      <c r="Y259" s="7">
        <f t="shared" si="720"/>
        <v>-520000</v>
      </c>
      <c r="Z259" s="7">
        <f t="shared" si="720"/>
        <v>-20000</v>
      </c>
    </row>
    <row r="260" spans="1:26" ht="15.75" customHeight="1">
      <c r="A260">
        <v>236</v>
      </c>
      <c r="B260">
        <f t="shared" si="0"/>
        <v>0</v>
      </c>
      <c r="C260" s="14">
        <v>50693</v>
      </c>
      <c r="D260" s="7">
        <f t="shared" si="8"/>
        <v>23873.86977222393</v>
      </c>
      <c r="E260" s="7">
        <f t="shared" si="9"/>
        <v>22683.516596274188</v>
      </c>
      <c r="F260" s="7">
        <f t="shared" si="15"/>
        <v>1190.3531759497439</v>
      </c>
      <c r="G260" s="7">
        <f t="shared" si="10"/>
        <v>139637.37103323839</v>
      </c>
      <c r="H260" s="4">
        <f>VLOOKUP(B260,'Расчёт страхования'!$D$5:$H$26,5,FALSE)</f>
        <v>0</v>
      </c>
      <c r="I260" s="7">
        <f t="shared" si="1"/>
        <v>0</v>
      </c>
      <c r="J260" s="7"/>
      <c r="K260" s="7"/>
      <c r="L260" s="7"/>
      <c r="M260" s="7"/>
      <c r="O260" s="7">
        <f t="shared" si="591"/>
        <v>23873.869772223934</v>
      </c>
      <c r="P260" s="7">
        <f t="shared" si="3"/>
        <v>8542523.3912807219</v>
      </c>
      <c r="S260" s="7">
        <f t="shared" si="4"/>
        <v>-1800000</v>
      </c>
      <c r="T260" s="7">
        <f t="shared" ref="T260:U260" si="721">-SUM(E$17:E260)</f>
        <v>-2560362.6289667627</v>
      </c>
      <c r="U260" s="7">
        <f t="shared" si="721"/>
        <v>-3073870.6372780846</v>
      </c>
      <c r="V260" s="7">
        <f t="shared" ref="V260:W260" si="722">-SUM(I$17:I260)</f>
        <v>-323290.12503591331</v>
      </c>
      <c r="W260" s="7">
        <f t="shared" si="722"/>
        <v>-95000</v>
      </c>
      <c r="X260" s="7">
        <f t="shared" ref="X260:Z260" si="723">-SUM(L$17:L260)</f>
        <v>-150000</v>
      </c>
      <c r="Y260" s="7">
        <f t="shared" si="723"/>
        <v>-520000</v>
      </c>
      <c r="Z260" s="7">
        <f t="shared" si="723"/>
        <v>-20000</v>
      </c>
    </row>
    <row r="261" spans="1:26" ht="15.75" customHeight="1">
      <c r="A261">
        <v>237</v>
      </c>
      <c r="B261">
        <f t="shared" si="0"/>
        <v>0</v>
      </c>
      <c r="C261" s="14">
        <v>50724</v>
      </c>
      <c r="D261" s="7">
        <f t="shared" si="8"/>
        <v>23873.86977222393</v>
      </c>
      <c r="E261" s="7">
        <f t="shared" si="9"/>
        <v>22849.862384646862</v>
      </c>
      <c r="F261" s="7">
        <f t="shared" si="15"/>
        <v>1024.0073875770668</v>
      </c>
      <c r="G261" s="7">
        <f t="shared" si="10"/>
        <v>116787.50864859152</v>
      </c>
      <c r="H261" s="4">
        <f>VLOOKUP(B261,'Расчёт страхования'!$D$5:$H$26,5,FALSE)</f>
        <v>0</v>
      </c>
      <c r="I261" s="7">
        <f t="shared" si="1"/>
        <v>0</v>
      </c>
      <c r="J261" s="7"/>
      <c r="K261" s="7"/>
      <c r="L261" s="7"/>
      <c r="M261" s="7"/>
      <c r="O261" s="7">
        <f t="shared" si="591"/>
        <v>23873.86977222393</v>
      </c>
      <c r="P261" s="7">
        <f t="shared" si="3"/>
        <v>8566397.2610529456</v>
      </c>
      <c r="S261" s="7">
        <f t="shared" si="4"/>
        <v>-1800000</v>
      </c>
      <c r="T261" s="7">
        <f t="shared" ref="T261:U261" si="724">-SUM(E$17:E261)</f>
        <v>-2583212.4913514093</v>
      </c>
      <c r="U261" s="7">
        <f t="shared" si="724"/>
        <v>-3074894.6446656617</v>
      </c>
      <c r="V261" s="7">
        <f t="shared" ref="V261:W261" si="725">-SUM(I$17:I261)</f>
        <v>-323290.12503591331</v>
      </c>
      <c r="W261" s="7">
        <f t="shared" si="725"/>
        <v>-95000</v>
      </c>
      <c r="X261" s="7">
        <f t="shared" ref="X261:Z261" si="726">-SUM(L$17:L261)</f>
        <v>-150000</v>
      </c>
      <c r="Y261" s="7">
        <f t="shared" si="726"/>
        <v>-520000</v>
      </c>
      <c r="Z261" s="7">
        <f t="shared" si="726"/>
        <v>-20000</v>
      </c>
    </row>
    <row r="262" spans="1:26" ht="15.75" customHeight="1">
      <c r="A262">
        <v>238</v>
      </c>
      <c r="B262">
        <f t="shared" si="0"/>
        <v>0</v>
      </c>
      <c r="C262" s="14">
        <v>50754</v>
      </c>
      <c r="D262" s="7">
        <f t="shared" si="8"/>
        <v>23873.86977222393</v>
      </c>
      <c r="E262" s="7">
        <f t="shared" si="9"/>
        <v>23017.428042134274</v>
      </c>
      <c r="F262" s="7">
        <f t="shared" si="15"/>
        <v>856.44173008965629</v>
      </c>
      <c r="G262" s="7">
        <f t="shared" si="10"/>
        <v>93770.080606457253</v>
      </c>
      <c r="H262" s="4">
        <f>VLOOKUP(B262,'Расчёт страхования'!$D$5:$H$26,5,FALSE)</f>
        <v>0</v>
      </c>
      <c r="I262" s="7">
        <f t="shared" si="1"/>
        <v>0</v>
      </c>
      <c r="J262" s="7"/>
      <c r="K262" s="7"/>
      <c r="L262" s="7"/>
      <c r="M262" s="7"/>
      <c r="O262" s="7">
        <f t="shared" si="591"/>
        <v>23873.86977222393</v>
      </c>
      <c r="P262" s="7">
        <f t="shared" si="3"/>
        <v>8590271.1308251694</v>
      </c>
      <c r="S262" s="7">
        <f t="shared" si="4"/>
        <v>-1800000</v>
      </c>
      <c r="T262" s="7">
        <f t="shared" ref="T262:U262" si="727">-SUM(E$17:E262)</f>
        <v>-2606229.9193935436</v>
      </c>
      <c r="U262" s="7">
        <f t="shared" si="727"/>
        <v>-3075751.0863957512</v>
      </c>
      <c r="V262" s="7">
        <f t="shared" ref="V262:W262" si="728">-SUM(I$17:I262)</f>
        <v>-323290.12503591331</v>
      </c>
      <c r="W262" s="7">
        <f t="shared" si="728"/>
        <v>-95000</v>
      </c>
      <c r="X262" s="7">
        <f t="shared" ref="X262:Z262" si="729">-SUM(L$17:L262)</f>
        <v>-150000</v>
      </c>
      <c r="Y262" s="7">
        <f t="shared" si="729"/>
        <v>-520000</v>
      </c>
      <c r="Z262" s="7">
        <f t="shared" si="729"/>
        <v>-20000</v>
      </c>
    </row>
    <row r="263" spans="1:26" ht="15.75" customHeight="1">
      <c r="A263">
        <v>239</v>
      </c>
      <c r="B263">
        <f t="shared" si="0"/>
        <v>0</v>
      </c>
      <c r="C263" s="14">
        <v>50785</v>
      </c>
      <c r="D263" s="7">
        <f t="shared" si="8"/>
        <v>23873.86977222393</v>
      </c>
      <c r="E263" s="7">
        <f t="shared" si="9"/>
        <v>23186.22251444326</v>
      </c>
      <c r="F263" s="7">
        <f t="shared" si="15"/>
        <v>687.64725778067168</v>
      </c>
      <c r="G263" s="7">
        <f t="shared" si="10"/>
        <v>70583.858092013994</v>
      </c>
      <c r="H263" s="4">
        <f>VLOOKUP(B263,'Расчёт страхования'!$D$5:$H$26,5,FALSE)</f>
        <v>0</v>
      </c>
      <c r="I263" s="7">
        <f t="shared" si="1"/>
        <v>0</v>
      </c>
      <c r="J263" s="7"/>
      <c r="K263" s="7"/>
      <c r="L263" s="7"/>
      <c r="M263" s="7"/>
      <c r="O263" s="7">
        <f t="shared" si="591"/>
        <v>23873.86977222393</v>
      </c>
      <c r="P263" s="7">
        <f t="shared" si="3"/>
        <v>8614145.0005973931</v>
      </c>
      <c r="S263" s="7">
        <f t="shared" si="4"/>
        <v>-1800000</v>
      </c>
      <c r="T263" s="7">
        <f t="shared" ref="T263:U263" si="730">-SUM(E$17:E263)</f>
        <v>-2629416.1419079867</v>
      </c>
      <c r="U263" s="7">
        <f t="shared" si="730"/>
        <v>-3076438.7336535319</v>
      </c>
      <c r="V263" s="7">
        <f t="shared" ref="V263:W263" si="731">-SUM(I$17:I263)</f>
        <v>-323290.12503591331</v>
      </c>
      <c r="W263" s="7">
        <f t="shared" si="731"/>
        <v>-95000</v>
      </c>
      <c r="X263" s="7">
        <f t="shared" ref="X263:Z263" si="732">-SUM(L$17:L263)</f>
        <v>-150000</v>
      </c>
      <c r="Y263" s="7">
        <f t="shared" si="732"/>
        <v>-520000</v>
      </c>
      <c r="Z263" s="7">
        <f t="shared" si="732"/>
        <v>-20000</v>
      </c>
    </row>
    <row r="264" spans="1:26" ht="15.75" customHeight="1">
      <c r="A264">
        <v>240</v>
      </c>
      <c r="B264">
        <f t="shared" si="0"/>
        <v>21</v>
      </c>
      <c r="C264" s="14">
        <v>50816</v>
      </c>
      <c r="D264" s="7">
        <f t="shared" si="8"/>
        <v>23873.86977222393</v>
      </c>
      <c r="E264" s="7">
        <f t="shared" si="9"/>
        <v>23356.254812882511</v>
      </c>
      <c r="F264" s="7">
        <f t="shared" si="15"/>
        <v>517.61495934142124</v>
      </c>
      <c r="G264" s="7">
        <f t="shared" si="10"/>
        <v>47227.603279131479</v>
      </c>
      <c r="H264" s="4">
        <f>VLOOKUP(B264,'Расчёт страхования'!$D$5:$H$26,5,FALSE)</f>
        <v>1.67E-3</v>
      </c>
      <c r="I264" s="7">
        <f t="shared" si="1"/>
        <v>86.757107223764535</v>
      </c>
      <c r="J264" s="7">
        <f>$P$16</f>
        <v>5000</v>
      </c>
      <c r="K264" s="7"/>
      <c r="L264" s="7"/>
      <c r="M264" s="7"/>
      <c r="O264" s="7">
        <f t="shared" si="591"/>
        <v>28960.6268794477</v>
      </c>
      <c r="P264" s="7">
        <f t="shared" si="3"/>
        <v>8643105.6274768412</v>
      </c>
      <c r="S264" s="7">
        <f t="shared" si="4"/>
        <v>-1800000</v>
      </c>
      <c r="T264" s="7">
        <f t="shared" ref="T264:U264" si="733">-SUM(E$17:E264)</f>
        <v>-2652772.396720869</v>
      </c>
      <c r="U264" s="7">
        <f t="shared" si="733"/>
        <v>-3076956.3486128733</v>
      </c>
      <c r="V264" s="7">
        <f t="shared" ref="V264:W264" si="734">-SUM(I$17:I264)</f>
        <v>-323376.8821431371</v>
      </c>
      <c r="W264" s="7">
        <f t="shared" si="734"/>
        <v>-100000</v>
      </c>
      <c r="X264" s="7">
        <f t="shared" ref="X264:Z264" si="735">-SUM(L$17:L264)</f>
        <v>-150000</v>
      </c>
      <c r="Y264" s="7">
        <f t="shared" si="735"/>
        <v>-520000</v>
      </c>
      <c r="Z264" s="7">
        <f t="shared" si="735"/>
        <v>-20000</v>
      </c>
    </row>
    <row r="265" spans="1:26" ht="15.75" customHeight="1">
      <c r="A265">
        <v>241</v>
      </c>
      <c r="B265">
        <f t="shared" si="0"/>
        <v>0</v>
      </c>
      <c r="C265" s="14">
        <v>50844</v>
      </c>
      <c r="D265" s="7">
        <f t="shared" si="8"/>
        <v>23873.86977222393</v>
      </c>
      <c r="E265" s="7">
        <f t="shared" si="9"/>
        <v>23527.534014843644</v>
      </c>
      <c r="F265" s="7">
        <f t="shared" si="15"/>
        <v>346.33575738028281</v>
      </c>
      <c r="G265" s="7">
        <f t="shared" si="10"/>
        <v>23700.069264287835</v>
      </c>
      <c r="H265" s="4">
        <f>VLOOKUP(B265,'Расчёт страхования'!$D$5:$H$26,5,FALSE)</f>
        <v>0</v>
      </c>
      <c r="I265" s="7">
        <f t="shared" si="1"/>
        <v>0</v>
      </c>
      <c r="J265" s="7"/>
      <c r="K265" s="7"/>
      <c r="L265" s="7"/>
      <c r="M265" s="7"/>
      <c r="O265" s="7">
        <f t="shared" si="591"/>
        <v>23873.869772223927</v>
      </c>
      <c r="P265" s="7">
        <f t="shared" si="3"/>
        <v>8666979.497249065</v>
      </c>
      <c r="S265" s="7">
        <f t="shared" si="4"/>
        <v>-1800000</v>
      </c>
      <c r="T265" s="7">
        <f t="shared" ref="T265:U265" si="736">-SUM(E$17:E265)</f>
        <v>-2676299.9307357129</v>
      </c>
      <c r="U265" s="7">
        <f t="shared" si="736"/>
        <v>-3077302.6843702537</v>
      </c>
      <c r="V265" s="7">
        <f t="shared" ref="V265:W265" si="737">-SUM(I$17:I265)</f>
        <v>-323376.8821431371</v>
      </c>
      <c r="W265" s="7">
        <f t="shared" si="737"/>
        <v>-100000</v>
      </c>
      <c r="X265" s="7">
        <f t="shared" ref="X265:Z265" si="738">-SUM(L$17:L265)</f>
        <v>-150000</v>
      </c>
      <c r="Y265" s="7">
        <f t="shared" si="738"/>
        <v>-520000</v>
      </c>
      <c r="Z265" s="7">
        <f t="shared" si="738"/>
        <v>-20000</v>
      </c>
    </row>
    <row r="266" spans="1:26" ht="15.75" customHeight="1">
      <c r="A266">
        <v>242</v>
      </c>
      <c r="B266">
        <f t="shared" si="0"/>
        <v>0</v>
      </c>
      <c r="C266" s="14">
        <v>50875</v>
      </c>
      <c r="D266" s="7">
        <f t="shared" si="8"/>
        <v>23873.86977222393</v>
      </c>
      <c r="E266" s="7">
        <f t="shared" si="9"/>
        <v>23700.069264285834</v>
      </c>
      <c r="F266" s="7">
        <f t="shared" si="15"/>
        <v>173.80050793809605</v>
      </c>
      <c r="G266" s="7">
        <f t="shared" si="10"/>
        <v>2.0008883439004421E-9</v>
      </c>
      <c r="H266" s="4">
        <f>VLOOKUP(B266,'Расчёт страхования'!$D$5:$H$26,5,FALSE)</f>
        <v>0</v>
      </c>
      <c r="I266" s="7">
        <f t="shared" si="1"/>
        <v>0</v>
      </c>
      <c r="J266" s="7"/>
      <c r="K266" s="7"/>
      <c r="L266" s="7"/>
      <c r="M266" s="7"/>
      <c r="O266" s="7">
        <f t="shared" si="591"/>
        <v>23873.86977222393</v>
      </c>
      <c r="P266" s="7">
        <f t="shared" si="3"/>
        <v>8690853.3670212887</v>
      </c>
      <c r="S266" s="7">
        <f t="shared" si="4"/>
        <v>-1800000</v>
      </c>
      <c r="T266" s="7">
        <f t="shared" ref="T266:U266" si="739">-SUM(E$17:E266)</f>
        <v>-2699999.9999999986</v>
      </c>
      <c r="U266" s="7">
        <f t="shared" si="739"/>
        <v>-3077476.4848781917</v>
      </c>
      <c r="V266" s="7">
        <f t="shared" ref="V266:W266" si="740">-SUM(I$17:I266)</f>
        <v>-323376.8821431371</v>
      </c>
      <c r="W266" s="7">
        <f t="shared" si="740"/>
        <v>-100000</v>
      </c>
      <c r="X266" s="7">
        <f t="shared" ref="X266:Z266" si="741">-SUM(L$17:L266)</f>
        <v>-150000</v>
      </c>
      <c r="Y266" s="7">
        <f t="shared" si="741"/>
        <v>-520000</v>
      </c>
      <c r="Z266" s="7">
        <f t="shared" si="741"/>
        <v>-20000</v>
      </c>
    </row>
    <row r="267" spans="1:26" ht="15.75" customHeight="1">
      <c r="A267">
        <v>243</v>
      </c>
      <c r="D267" s="7"/>
      <c r="E267" s="7" t="e">
        <f t="shared" si="9"/>
        <v>#NUM!</v>
      </c>
      <c r="F267" s="7" t="e">
        <f t="shared" si="15"/>
        <v>#NUM!</v>
      </c>
      <c r="G267" s="7"/>
      <c r="H267" s="7"/>
      <c r="I267" s="7"/>
      <c r="J267" s="7"/>
      <c r="K267" s="7"/>
      <c r="L267" s="7"/>
      <c r="M267" s="7"/>
    </row>
    <row r="268" spans="1:26" ht="15.75" customHeight="1">
      <c r="A268">
        <v>244</v>
      </c>
      <c r="D268" s="7"/>
      <c r="E268" s="7" t="e">
        <f t="shared" si="9"/>
        <v>#NUM!</v>
      </c>
      <c r="F268" s="7" t="e">
        <f t="shared" si="15"/>
        <v>#NUM!</v>
      </c>
      <c r="G268" s="7"/>
      <c r="H268" s="7"/>
      <c r="I268" s="7"/>
      <c r="J268" s="7"/>
      <c r="K268" s="7"/>
      <c r="L268" s="7"/>
      <c r="M268" s="7"/>
    </row>
    <row r="269" spans="1:26" ht="15.75" customHeight="1">
      <c r="A269">
        <v>245</v>
      </c>
      <c r="D269" s="7"/>
      <c r="E269" s="7" t="e">
        <f t="shared" si="9"/>
        <v>#NUM!</v>
      </c>
      <c r="F269" s="7" t="e">
        <f t="shared" si="15"/>
        <v>#NUM!</v>
      </c>
      <c r="G269" s="7"/>
      <c r="H269" s="7"/>
      <c r="I269" s="7"/>
      <c r="J269" s="7"/>
      <c r="K269" s="7"/>
      <c r="L269" s="7"/>
      <c r="M269" s="7"/>
    </row>
    <row r="270" spans="1:26" ht="15.75" customHeight="1">
      <c r="A270">
        <v>246</v>
      </c>
      <c r="D270" s="7"/>
      <c r="E270" s="7" t="e">
        <f t="shared" si="9"/>
        <v>#NUM!</v>
      </c>
      <c r="F270" s="7" t="e">
        <f t="shared" si="15"/>
        <v>#NUM!</v>
      </c>
      <c r="G270" s="7"/>
      <c r="H270" s="7"/>
      <c r="I270" s="7"/>
      <c r="J270" s="7"/>
      <c r="K270" s="7"/>
      <c r="L270" s="7"/>
      <c r="M270" s="7"/>
    </row>
    <row r="271" spans="1:26" ht="15.75" customHeight="1">
      <c r="A271">
        <v>247</v>
      </c>
      <c r="D271" s="7"/>
      <c r="E271" s="7" t="e">
        <f t="shared" si="9"/>
        <v>#NUM!</v>
      </c>
      <c r="F271" s="7" t="e">
        <f t="shared" si="15"/>
        <v>#NUM!</v>
      </c>
      <c r="G271" s="7"/>
      <c r="H271" s="7"/>
      <c r="I271" s="7"/>
      <c r="J271" s="7"/>
      <c r="K271" s="7"/>
      <c r="L271" s="7"/>
      <c r="M271" s="7"/>
    </row>
    <row r="272" spans="1:26" ht="15.75" customHeight="1">
      <c r="A272">
        <v>248</v>
      </c>
      <c r="D272" s="7"/>
      <c r="E272" s="7" t="e">
        <f t="shared" si="9"/>
        <v>#NUM!</v>
      </c>
      <c r="F272" s="7" t="e">
        <f t="shared" si="15"/>
        <v>#NUM!</v>
      </c>
      <c r="G272" s="7"/>
      <c r="H272" s="7"/>
      <c r="I272" s="7"/>
      <c r="J272" s="7"/>
      <c r="K272" s="7"/>
      <c r="L272" s="7"/>
      <c r="M272" s="7"/>
    </row>
    <row r="273" spans="1:13" ht="15.75" customHeight="1">
      <c r="A273">
        <v>249</v>
      </c>
      <c r="D273" s="7"/>
      <c r="E273" s="7" t="e">
        <f t="shared" si="9"/>
        <v>#NUM!</v>
      </c>
      <c r="F273" s="7" t="e">
        <f t="shared" si="15"/>
        <v>#NUM!</v>
      </c>
      <c r="G273" s="7"/>
      <c r="H273" s="7"/>
      <c r="I273" s="7"/>
      <c r="J273" s="7"/>
      <c r="K273" s="7"/>
      <c r="L273" s="7"/>
      <c r="M273" s="7"/>
    </row>
    <row r="274" spans="1:13" ht="15.75" customHeight="1">
      <c r="A274">
        <v>250</v>
      </c>
      <c r="D274" s="7"/>
      <c r="E274" s="7" t="e">
        <f t="shared" si="9"/>
        <v>#NUM!</v>
      </c>
      <c r="F274" s="7" t="e">
        <f t="shared" si="15"/>
        <v>#NUM!</v>
      </c>
      <c r="G274" s="7"/>
      <c r="H274" s="7"/>
      <c r="I274" s="7"/>
      <c r="J274" s="7"/>
      <c r="K274" s="7"/>
      <c r="L274" s="7"/>
      <c r="M274" s="7"/>
    </row>
    <row r="275" spans="1:13" ht="15.75" customHeight="1">
      <c r="A275">
        <v>251</v>
      </c>
      <c r="D275" s="7"/>
      <c r="E275" s="7" t="e">
        <f t="shared" si="9"/>
        <v>#NUM!</v>
      </c>
      <c r="F275" s="7" t="e">
        <f t="shared" si="15"/>
        <v>#NUM!</v>
      </c>
      <c r="G275" s="7"/>
      <c r="H275" s="7"/>
      <c r="I275" s="7"/>
      <c r="J275" s="7"/>
      <c r="K275" s="7"/>
      <c r="L275" s="7"/>
      <c r="M275" s="7"/>
    </row>
    <row r="276" spans="1:13" ht="15.75" customHeight="1">
      <c r="A276">
        <v>252</v>
      </c>
      <c r="D276" s="7"/>
      <c r="E276" s="7" t="e">
        <f t="shared" si="9"/>
        <v>#NUM!</v>
      </c>
      <c r="F276" s="7" t="e">
        <f t="shared" si="15"/>
        <v>#NUM!</v>
      </c>
      <c r="G276" s="7"/>
      <c r="H276" s="7"/>
      <c r="I276" s="7"/>
      <c r="J276" s="7"/>
      <c r="K276" s="7"/>
      <c r="L276" s="7"/>
      <c r="M276" s="7"/>
    </row>
    <row r="277" spans="1:13" ht="15.75" customHeight="1">
      <c r="A277">
        <v>253</v>
      </c>
      <c r="D277" s="7"/>
      <c r="E277" s="7" t="e">
        <f t="shared" si="9"/>
        <v>#NUM!</v>
      </c>
      <c r="F277" s="7" t="e">
        <f t="shared" si="15"/>
        <v>#NUM!</v>
      </c>
      <c r="G277" s="7"/>
      <c r="H277" s="7"/>
      <c r="I277" s="7"/>
      <c r="J277" s="7"/>
      <c r="K277" s="7"/>
      <c r="L277" s="7"/>
      <c r="M277" s="7"/>
    </row>
    <row r="278" spans="1:13" ht="15.75" customHeight="1">
      <c r="A278">
        <v>254</v>
      </c>
      <c r="D278" s="7"/>
      <c r="E278" s="7" t="e">
        <f t="shared" si="9"/>
        <v>#NUM!</v>
      </c>
      <c r="F278" s="7" t="e">
        <f t="shared" si="15"/>
        <v>#NUM!</v>
      </c>
      <c r="G278" s="7"/>
      <c r="H278" s="7"/>
      <c r="I278" s="7"/>
      <c r="J278" s="7"/>
      <c r="K278" s="7"/>
      <c r="L278" s="7"/>
      <c r="M278" s="7"/>
    </row>
    <row r="279" spans="1:13" ht="15.75" customHeight="1">
      <c r="A279">
        <v>255</v>
      </c>
      <c r="D279" s="7"/>
      <c r="E279" s="7" t="e">
        <f t="shared" si="9"/>
        <v>#NUM!</v>
      </c>
      <c r="F279" s="7" t="e">
        <f t="shared" si="15"/>
        <v>#NUM!</v>
      </c>
      <c r="G279" s="7"/>
      <c r="H279" s="7"/>
      <c r="I279" s="7"/>
      <c r="J279" s="7"/>
      <c r="K279" s="7"/>
      <c r="L279" s="7"/>
      <c r="M279" s="7"/>
    </row>
    <row r="280" spans="1:13" ht="15.75" customHeight="1">
      <c r="A280">
        <v>256</v>
      </c>
      <c r="D280" s="7"/>
      <c r="E280" s="7" t="e">
        <f t="shared" si="9"/>
        <v>#NUM!</v>
      </c>
      <c r="F280" s="7" t="e">
        <f t="shared" si="15"/>
        <v>#NUM!</v>
      </c>
      <c r="G280" s="7"/>
      <c r="H280" s="7"/>
      <c r="I280" s="7"/>
      <c r="J280" s="7"/>
      <c r="K280" s="7"/>
      <c r="L280" s="7"/>
      <c r="M280" s="7"/>
    </row>
    <row r="281" spans="1:13" ht="15.75" customHeight="1">
      <c r="A281">
        <v>257</v>
      </c>
      <c r="D281" s="7"/>
      <c r="E281" s="7" t="e">
        <f t="shared" si="9"/>
        <v>#NUM!</v>
      </c>
      <c r="F281" s="7" t="e">
        <f t="shared" si="15"/>
        <v>#NUM!</v>
      </c>
      <c r="G281" s="7"/>
      <c r="H281" s="7"/>
      <c r="I281" s="7"/>
      <c r="J281" s="7"/>
      <c r="K281" s="7"/>
      <c r="L281" s="7"/>
      <c r="M281" s="7"/>
    </row>
    <row r="282" spans="1:13" ht="15.75" customHeight="1">
      <c r="A282">
        <v>258</v>
      </c>
      <c r="D282" s="7"/>
      <c r="E282" s="7" t="e">
        <f t="shared" si="9"/>
        <v>#NUM!</v>
      </c>
      <c r="F282" s="7" t="e">
        <f t="shared" si="15"/>
        <v>#NUM!</v>
      </c>
      <c r="G282" s="7"/>
      <c r="H282" s="7"/>
      <c r="I282" s="7"/>
      <c r="J282" s="7"/>
      <c r="K282" s="7"/>
      <c r="L282" s="7"/>
      <c r="M282" s="7"/>
    </row>
    <row r="283" spans="1:13" ht="15.75" customHeight="1">
      <c r="A283">
        <v>259</v>
      </c>
      <c r="D283" s="7"/>
      <c r="E283" s="7"/>
      <c r="F283" s="7" t="e">
        <f t="shared" si="15"/>
        <v>#NUM!</v>
      </c>
      <c r="G283" s="7"/>
      <c r="H283" s="7"/>
      <c r="I283" s="7"/>
      <c r="J283" s="7"/>
      <c r="K283" s="7"/>
      <c r="L283" s="7"/>
      <c r="M283" s="7"/>
    </row>
    <row r="284" spans="1:13" ht="15.75" customHeight="1">
      <c r="A284">
        <v>260</v>
      </c>
      <c r="D284" s="7"/>
      <c r="E284" s="7"/>
      <c r="F284" s="7" t="e">
        <f t="shared" si="15"/>
        <v>#NUM!</v>
      </c>
      <c r="G284" s="7"/>
      <c r="H284" s="7"/>
      <c r="I284" s="7"/>
      <c r="J284" s="7"/>
      <c r="K284" s="7"/>
      <c r="L284" s="7"/>
      <c r="M284" s="7"/>
    </row>
    <row r="285" spans="1:13" ht="15.75" customHeight="1">
      <c r="A285">
        <v>261</v>
      </c>
      <c r="D285" s="7"/>
      <c r="E285" s="7"/>
      <c r="F285" s="7" t="e">
        <f t="shared" si="15"/>
        <v>#NUM!</v>
      </c>
      <c r="G285" s="7"/>
      <c r="H285" s="7"/>
      <c r="I285" s="7"/>
      <c r="J285" s="7"/>
      <c r="K285" s="7"/>
      <c r="L285" s="7"/>
      <c r="M285" s="7"/>
    </row>
    <row r="286" spans="1:13" ht="15.75" customHeight="1">
      <c r="A286">
        <v>262</v>
      </c>
      <c r="D286" s="7"/>
      <c r="E286" s="7"/>
      <c r="F286" s="7" t="e">
        <f t="shared" si="15"/>
        <v>#NUM!</v>
      </c>
      <c r="G286" s="7"/>
      <c r="H286" s="7"/>
      <c r="I286" s="7"/>
      <c r="J286" s="7"/>
      <c r="K286" s="7"/>
      <c r="L286" s="7"/>
      <c r="M286" s="7"/>
    </row>
    <row r="287" spans="1:13" ht="15.75" customHeight="1">
      <c r="A287">
        <v>263</v>
      </c>
      <c r="D287" s="7"/>
      <c r="E287" s="7"/>
      <c r="F287" s="7" t="e">
        <f t="shared" si="15"/>
        <v>#NUM!</v>
      </c>
      <c r="G287" s="7"/>
      <c r="H287" s="7"/>
      <c r="I287" s="7"/>
      <c r="J287" s="7"/>
      <c r="K287" s="7"/>
      <c r="L287" s="7"/>
      <c r="M287" s="7"/>
    </row>
    <row r="288" spans="1:13" ht="15.75" customHeight="1">
      <c r="A288">
        <v>264</v>
      </c>
      <c r="D288" s="7"/>
      <c r="E288" s="7"/>
      <c r="F288" s="7" t="e">
        <f t="shared" si="15"/>
        <v>#NUM!</v>
      </c>
      <c r="G288" s="7"/>
      <c r="H288" s="7"/>
      <c r="I288" s="7"/>
      <c r="J288" s="7"/>
      <c r="K288" s="7"/>
      <c r="L288" s="7"/>
      <c r="M288" s="7"/>
    </row>
    <row r="289" spans="1:13" ht="15.75" customHeight="1">
      <c r="A289">
        <v>265</v>
      </c>
      <c r="D289" s="7"/>
      <c r="E289" s="7"/>
      <c r="F289" s="7" t="e">
        <f t="shared" si="15"/>
        <v>#NUM!</v>
      </c>
      <c r="G289" s="7"/>
      <c r="H289" s="7"/>
      <c r="I289" s="7"/>
      <c r="J289" s="7"/>
      <c r="K289" s="7"/>
      <c r="L289" s="7"/>
      <c r="M289" s="7"/>
    </row>
    <row r="290" spans="1:13" ht="15.75" customHeight="1">
      <c r="A290">
        <v>266</v>
      </c>
      <c r="D290" s="7"/>
      <c r="E290" s="7"/>
      <c r="F290" s="7" t="e">
        <f t="shared" si="15"/>
        <v>#NUM!</v>
      </c>
      <c r="G290" s="7"/>
      <c r="H290" s="7"/>
      <c r="I290" s="7"/>
      <c r="J290" s="7"/>
      <c r="K290" s="7"/>
      <c r="L290" s="7"/>
      <c r="M290" s="7"/>
    </row>
    <row r="291" spans="1:13" ht="15.75" customHeight="1">
      <c r="A291">
        <v>267</v>
      </c>
      <c r="D291" s="7"/>
      <c r="E291" s="7"/>
      <c r="F291" s="7" t="e">
        <f t="shared" si="15"/>
        <v>#NUM!</v>
      </c>
      <c r="G291" s="7"/>
      <c r="H291" s="7"/>
      <c r="I291" s="7"/>
      <c r="J291" s="7"/>
      <c r="K291" s="7"/>
      <c r="L291" s="7"/>
      <c r="M291" s="7"/>
    </row>
    <row r="292" spans="1:13" ht="15.75" customHeight="1">
      <c r="A292">
        <v>268</v>
      </c>
      <c r="D292" s="7"/>
      <c r="E292" s="7"/>
      <c r="F292" s="7" t="e">
        <f t="shared" si="15"/>
        <v>#NUM!</v>
      </c>
      <c r="G292" s="7"/>
      <c r="H292" s="7"/>
      <c r="I292" s="7"/>
      <c r="J292" s="7"/>
      <c r="K292" s="7"/>
      <c r="L292" s="7"/>
      <c r="M292" s="7"/>
    </row>
    <row r="293" spans="1:13" ht="15.75" customHeight="1">
      <c r="A293">
        <v>269</v>
      </c>
      <c r="D293" s="7"/>
      <c r="E293" s="7"/>
      <c r="F293" s="7" t="e">
        <f t="shared" si="15"/>
        <v>#NUM!</v>
      </c>
      <c r="G293" s="7"/>
      <c r="H293" s="7"/>
      <c r="I293" s="7"/>
      <c r="J293" s="7"/>
      <c r="K293" s="7"/>
      <c r="L293" s="7"/>
      <c r="M293" s="7"/>
    </row>
    <row r="294" spans="1:13" ht="15.75" customHeight="1">
      <c r="A294">
        <v>270</v>
      </c>
      <c r="D294" s="7"/>
      <c r="E294" s="7"/>
      <c r="F294" s="7" t="e">
        <f t="shared" si="15"/>
        <v>#NUM!</v>
      </c>
      <c r="G294" s="7"/>
      <c r="H294" s="7"/>
      <c r="I294" s="7"/>
      <c r="J294" s="7"/>
      <c r="K294" s="7"/>
      <c r="L294" s="7"/>
      <c r="M294" s="7"/>
    </row>
    <row r="295" spans="1:13" ht="15.75" customHeight="1">
      <c r="A295">
        <v>271</v>
      </c>
      <c r="D295" s="7"/>
      <c r="E295" s="7"/>
      <c r="F295" s="7" t="e">
        <f t="shared" si="15"/>
        <v>#NUM!</v>
      </c>
      <c r="G295" s="7"/>
      <c r="H295" s="7"/>
      <c r="I295" s="7"/>
      <c r="J295" s="7"/>
      <c r="K295" s="7"/>
      <c r="L295" s="7"/>
      <c r="M295" s="7"/>
    </row>
    <row r="296" spans="1:13" ht="15.75" customHeight="1">
      <c r="A296">
        <v>272</v>
      </c>
      <c r="D296" s="7"/>
      <c r="E296" s="7"/>
      <c r="F296" s="7"/>
      <c r="G296" s="7"/>
      <c r="H296" s="7"/>
      <c r="I296" s="7"/>
      <c r="J296" s="7"/>
      <c r="K296" s="7"/>
      <c r="L296" s="7"/>
      <c r="M296" s="7"/>
    </row>
    <row r="297" spans="1:13" ht="15.75" customHeight="1">
      <c r="A297">
        <v>273</v>
      </c>
      <c r="D297" s="7"/>
      <c r="E297" s="7"/>
      <c r="F297" s="7"/>
      <c r="G297" s="7"/>
      <c r="H297" s="7"/>
      <c r="I297" s="7"/>
      <c r="J297" s="7"/>
      <c r="K297" s="7"/>
      <c r="L297" s="7"/>
      <c r="M297" s="7"/>
    </row>
    <row r="298" spans="1:13" ht="15.75" customHeight="1">
      <c r="D298" s="7"/>
      <c r="E298" s="7"/>
      <c r="F298" s="7"/>
      <c r="G298" s="7"/>
      <c r="H298" s="7"/>
      <c r="I298" s="7"/>
      <c r="J298" s="7"/>
      <c r="K298" s="7"/>
      <c r="L298" s="7"/>
      <c r="M298" s="7"/>
    </row>
    <row r="299" spans="1:13" ht="15.75" customHeight="1">
      <c r="D299" s="7"/>
      <c r="E299" s="7"/>
      <c r="F299" s="7"/>
      <c r="G299" s="7"/>
      <c r="H299" s="7"/>
      <c r="I299" s="7"/>
      <c r="J299" s="7"/>
      <c r="K299" s="7"/>
      <c r="L299" s="7"/>
      <c r="M299" s="7"/>
    </row>
    <row r="300" spans="1:13" ht="15.75" customHeight="1">
      <c r="D300" s="7"/>
      <c r="E300" s="7"/>
      <c r="F300" s="7"/>
      <c r="G300" s="7"/>
      <c r="H300" s="7"/>
      <c r="I300" s="7"/>
      <c r="J300" s="7"/>
      <c r="K300" s="7"/>
      <c r="L300" s="7"/>
      <c r="M300" s="7"/>
    </row>
    <row r="301" spans="1:13" ht="15.75" customHeight="1">
      <c r="D301" s="7"/>
      <c r="E301" s="7"/>
      <c r="F301" s="7"/>
      <c r="G301" s="7"/>
      <c r="H301" s="7"/>
      <c r="I301" s="7"/>
      <c r="J301" s="7"/>
      <c r="K301" s="7"/>
      <c r="L301" s="7"/>
      <c r="M301" s="7"/>
    </row>
    <row r="302" spans="1:13" ht="15.75" customHeight="1">
      <c r="D302" s="7"/>
      <c r="E302" s="7"/>
      <c r="F302" s="7"/>
      <c r="G302" s="7"/>
      <c r="H302" s="7"/>
      <c r="I302" s="7"/>
      <c r="J302" s="7"/>
      <c r="K302" s="7"/>
      <c r="L302" s="7"/>
      <c r="M302" s="7"/>
    </row>
    <row r="303" spans="1:13" ht="15.75" customHeight="1">
      <c r="D303" s="7"/>
      <c r="E303" s="7"/>
      <c r="F303" s="7"/>
      <c r="G303" s="7"/>
      <c r="H303" s="7"/>
      <c r="I303" s="7"/>
      <c r="J303" s="7"/>
      <c r="K303" s="7"/>
      <c r="L303" s="7"/>
      <c r="M303" s="7"/>
    </row>
    <row r="304" spans="1:13" ht="15.75" customHeight="1">
      <c r="D304" s="7"/>
      <c r="E304" s="7"/>
      <c r="F304" s="7"/>
      <c r="G304" s="7"/>
      <c r="H304" s="7"/>
      <c r="I304" s="7"/>
      <c r="J304" s="7"/>
      <c r="K304" s="7"/>
      <c r="L304" s="7"/>
      <c r="M304" s="7"/>
    </row>
    <row r="305" spans="4:13" ht="15.75" customHeight="1">
      <c r="D305" s="7"/>
      <c r="E305" s="7"/>
      <c r="F305" s="7"/>
      <c r="G305" s="7"/>
      <c r="H305" s="7"/>
      <c r="I305" s="7"/>
      <c r="J305" s="7"/>
      <c r="K305" s="7"/>
      <c r="L305" s="7"/>
      <c r="M305" s="7"/>
    </row>
    <row r="306" spans="4:13" ht="15.75" customHeight="1">
      <c r="D306" s="7"/>
      <c r="E306" s="7"/>
      <c r="F306" s="7"/>
      <c r="G306" s="7"/>
      <c r="H306" s="7"/>
      <c r="I306" s="7"/>
      <c r="J306" s="7"/>
      <c r="K306" s="7"/>
      <c r="L306" s="7"/>
      <c r="M306" s="7"/>
    </row>
    <row r="307" spans="4:13" ht="15.75" customHeight="1">
      <c r="D307" s="7"/>
      <c r="E307" s="7"/>
      <c r="F307" s="7"/>
      <c r="G307" s="7"/>
      <c r="H307" s="7"/>
      <c r="I307" s="7"/>
      <c r="J307" s="7"/>
      <c r="K307" s="7"/>
      <c r="L307" s="7"/>
      <c r="M307" s="7"/>
    </row>
    <row r="308" spans="4:13" ht="15.75" customHeight="1">
      <c r="D308" s="7"/>
      <c r="E308" s="7"/>
      <c r="F308" s="7"/>
      <c r="G308" s="7"/>
      <c r="H308" s="7"/>
      <c r="I308" s="7"/>
      <c r="J308" s="7"/>
      <c r="K308" s="7"/>
      <c r="L308" s="7"/>
      <c r="M308" s="7"/>
    </row>
    <row r="309" spans="4:13" ht="15.75" customHeight="1">
      <c r="D309" s="7"/>
      <c r="E309" s="7"/>
      <c r="F309" s="7"/>
      <c r="G309" s="7"/>
      <c r="H309" s="7"/>
      <c r="I309" s="7"/>
      <c r="J309" s="7"/>
      <c r="K309" s="7"/>
      <c r="L309" s="7"/>
      <c r="M309" s="7"/>
    </row>
    <row r="310" spans="4:13" ht="15.75" customHeight="1">
      <c r="D310" s="7"/>
      <c r="E310" s="7"/>
      <c r="F310" s="7"/>
      <c r="G310" s="7"/>
      <c r="H310" s="7"/>
      <c r="I310" s="7"/>
      <c r="J310" s="7"/>
      <c r="K310" s="7"/>
      <c r="L310" s="7"/>
      <c r="M310" s="7"/>
    </row>
    <row r="311" spans="4:13" ht="15.75" customHeight="1">
      <c r="D311" s="7"/>
      <c r="E311" s="7"/>
      <c r="F311" s="7"/>
      <c r="G311" s="7"/>
      <c r="H311" s="7"/>
      <c r="I311" s="7"/>
      <c r="J311" s="7"/>
      <c r="K311" s="7"/>
      <c r="L311" s="7"/>
      <c r="M311" s="7"/>
    </row>
    <row r="312" spans="4:13" ht="15.75" customHeight="1">
      <c r="D312" s="7"/>
      <c r="E312" s="7"/>
      <c r="F312" s="7"/>
      <c r="G312" s="7"/>
      <c r="H312" s="7"/>
      <c r="I312" s="7"/>
      <c r="J312" s="7"/>
      <c r="K312" s="7"/>
      <c r="L312" s="7"/>
      <c r="M312" s="7"/>
    </row>
    <row r="313" spans="4:13" ht="15.75" customHeight="1">
      <c r="D313" s="7"/>
      <c r="E313" s="7"/>
      <c r="F313" s="7"/>
      <c r="G313" s="7"/>
      <c r="H313" s="7"/>
      <c r="I313" s="7"/>
      <c r="J313" s="7"/>
      <c r="K313" s="7"/>
      <c r="L313" s="7"/>
      <c r="M313" s="7"/>
    </row>
    <row r="314" spans="4:13" ht="15.75" customHeight="1">
      <c r="D314" s="7"/>
      <c r="E314" s="7"/>
      <c r="F314" s="7"/>
      <c r="G314" s="7"/>
      <c r="H314" s="7"/>
      <c r="I314" s="7"/>
      <c r="J314" s="7"/>
      <c r="K314" s="7"/>
      <c r="L314" s="7"/>
      <c r="M314" s="7"/>
    </row>
    <row r="315" spans="4:13" ht="15.75" customHeight="1">
      <c r="D315" s="7"/>
      <c r="E315" s="7"/>
      <c r="F315" s="7"/>
      <c r="G315" s="7"/>
      <c r="H315" s="7"/>
      <c r="I315" s="7"/>
      <c r="J315" s="7"/>
      <c r="K315" s="7"/>
      <c r="L315" s="7"/>
      <c r="M315" s="7"/>
    </row>
    <row r="316" spans="4:13" ht="15.75" customHeight="1">
      <c r="D316" s="7"/>
      <c r="E316" s="7"/>
      <c r="F316" s="7"/>
      <c r="G316" s="7"/>
      <c r="H316" s="7"/>
      <c r="I316" s="7"/>
      <c r="J316" s="7"/>
      <c r="K316" s="7"/>
      <c r="L316" s="7"/>
      <c r="M316" s="7"/>
    </row>
    <row r="317" spans="4:13" ht="15.75" customHeight="1">
      <c r="D317" s="7"/>
      <c r="E317" s="7"/>
      <c r="F317" s="7"/>
      <c r="G317" s="7"/>
      <c r="H317" s="7"/>
      <c r="I317" s="7"/>
      <c r="J317" s="7"/>
      <c r="K317" s="7"/>
      <c r="L317" s="7"/>
      <c r="M317" s="7"/>
    </row>
    <row r="318" spans="4:13" ht="15.75" customHeight="1">
      <c r="D318" s="7"/>
      <c r="E318" s="7"/>
      <c r="F318" s="7"/>
      <c r="G318" s="7"/>
      <c r="H318" s="7"/>
      <c r="I318" s="7"/>
      <c r="J318" s="7"/>
      <c r="K318" s="7"/>
      <c r="L318" s="7"/>
      <c r="M318" s="7"/>
    </row>
    <row r="319" spans="4:13" ht="15.75" customHeight="1">
      <c r="D319" s="7"/>
      <c r="E319" s="7"/>
      <c r="F319" s="7"/>
      <c r="G319" s="7"/>
      <c r="H319" s="7"/>
      <c r="I319" s="7"/>
      <c r="J319" s="7"/>
      <c r="K319" s="7"/>
      <c r="L319" s="7"/>
      <c r="M319" s="7"/>
    </row>
    <row r="320" spans="4:13" ht="15.75" customHeight="1">
      <c r="D320" s="7"/>
      <c r="E320" s="7"/>
      <c r="F320" s="7"/>
      <c r="G320" s="7"/>
      <c r="H320" s="7"/>
      <c r="I320" s="7"/>
      <c r="J320" s="7"/>
      <c r="K320" s="7"/>
      <c r="L320" s="7"/>
      <c r="M320" s="7"/>
    </row>
    <row r="321" spans="4:13" ht="15.75" customHeight="1">
      <c r="D321" s="7"/>
      <c r="E321" s="7"/>
      <c r="F321" s="7"/>
      <c r="G321" s="7"/>
      <c r="H321" s="7"/>
      <c r="I321" s="7"/>
      <c r="J321" s="7"/>
      <c r="K321" s="7"/>
      <c r="L321" s="7"/>
      <c r="M321" s="7"/>
    </row>
    <row r="322" spans="4:13" ht="15.75" customHeight="1">
      <c r="D322" s="7"/>
      <c r="E322" s="7"/>
      <c r="F322" s="7"/>
      <c r="G322" s="7"/>
      <c r="H322" s="7"/>
      <c r="I322" s="7"/>
      <c r="J322" s="7"/>
      <c r="K322" s="7"/>
      <c r="L322" s="7"/>
      <c r="M322" s="7"/>
    </row>
    <row r="323" spans="4:13" ht="15.75" customHeight="1">
      <c r="D323" s="7"/>
      <c r="E323" s="7"/>
      <c r="F323" s="7"/>
      <c r="G323" s="7"/>
      <c r="H323" s="7"/>
      <c r="I323" s="7"/>
      <c r="J323" s="7"/>
      <c r="K323" s="7"/>
      <c r="L323" s="7"/>
      <c r="M323" s="7"/>
    </row>
    <row r="324" spans="4:13" ht="15.75" customHeight="1">
      <c r="D324" s="7"/>
      <c r="E324" s="7"/>
      <c r="F324" s="7"/>
      <c r="G324" s="7"/>
      <c r="H324" s="7"/>
      <c r="I324" s="7"/>
      <c r="J324" s="7"/>
      <c r="K324" s="7"/>
      <c r="L324" s="7"/>
      <c r="M324" s="7"/>
    </row>
    <row r="325" spans="4:13" ht="15.75" customHeight="1">
      <c r="D325" s="7"/>
      <c r="E325" s="7"/>
      <c r="F325" s="7"/>
      <c r="G325" s="7"/>
      <c r="H325" s="7"/>
      <c r="I325" s="7"/>
      <c r="J325" s="7"/>
      <c r="K325" s="7"/>
      <c r="L325" s="7"/>
      <c r="M325" s="7"/>
    </row>
    <row r="326" spans="4:13" ht="15.75" customHeight="1">
      <c r="D326" s="7"/>
      <c r="E326" s="7"/>
      <c r="F326" s="7"/>
      <c r="G326" s="7"/>
      <c r="H326" s="7"/>
      <c r="I326" s="7"/>
      <c r="J326" s="7"/>
      <c r="K326" s="7"/>
      <c r="L326" s="7"/>
      <c r="M326" s="7"/>
    </row>
    <row r="327" spans="4:13" ht="15.75" customHeight="1">
      <c r="D327" s="7"/>
      <c r="E327" s="7"/>
      <c r="F327" s="7"/>
      <c r="G327" s="7"/>
      <c r="H327" s="7"/>
      <c r="I327" s="7"/>
      <c r="J327" s="7"/>
      <c r="K327" s="7"/>
      <c r="L327" s="7"/>
      <c r="M327" s="7"/>
    </row>
    <row r="328" spans="4:13" ht="15.75" customHeight="1">
      <c r="D328" s="7"/>
      <c r="E328" s="7"/>
      <c r="F328" s="7"/>
      <c r="G328" s="7"/>
      <c r="H328" s="7"/>
      <c r="I328" s="7"/>
      <c r="J328" s="7"/>
      <c r="K328" s="7"/>
      <c r="L328" s="7"/>
      <c r="M328" s="7"/>
    </row>
    <row r="329" spans="4:13" ht="15.75" customHeight="1">
      <c r="D329" s="7"/>
      <c r="E329" s="7"/>
      <c r="F329" s="7"/>
      <c r="G329" s="7"/>
      <c r="H329" s="7"/>
      <c r="I329" s="7"/>
      <c r="J329" s="7"/>
      <c r="K329" s="7"/>
      <c r="L329" s="7"/>
      <c r="M329" s="7"/>
    </row>
    <row r="330" spans="4:13" ht="15.75" customHeight="1">
      <c r="D330" s="7"/>
      <c r="E330" s="7"/>
      <c r="F330" s="7"/>
      <c r="G330" s="7"/>
      <c r="H330" s="7"/>
      <c r="I330" s="7"/>
      <c r="J330" s="7"/>
      <c r="K330" s="7"/>
      <c r="L330" s="7"/>
      <c r="M330" s="7"/>
    </row>
    <row r="331" spans="4:13" ht="15.75" customHeight="1">
      <c r="D331" s="7"/>
      <c r="E331" s="7"/>
      <c r="F331" s="7"/>
      <c r="G331" s="7"/>
      <c r="H331" s="7"/>
      <c r="I331" s="7"/>
      <c r="J331" s="7"/>
      <c r="K331" s="7"/>
      <c r="L331" s="7"/>
      <c r="M331" s="7"/>
    </row>
    <row r="332" spans="4:13" ht="15.75" customHeight="1">
      <c r="D332" s="7"/>
      <c r="E332" s="7"/>
      <c r="F332" s="7"/>
      <c r="G332" s="7"/>
      <c r="H332" s="7"/>
      <c r="I332" s="7"/>
      <c r="J332" s="7"/>
      <c r="K332" s="7"/>
      <c r="L332" s="7"/>
      <c r="M332" s="7"/>
    </row>
    <row r="333" spans="4:13" ht="15.75" customHeight="1">
      <c r="D333" s="7"/>
      <c r="E333" s="7"/>
      <c r="F333" s="7"/>
      <c r="G333" s="7"/>
      <c r="H333" s="7"/>
      <c r="I333" s="7"/>
      <c r="J333" s="7"/>
      <c r="K333" s="7"/>
      <c r="L333" s="7"/>
      <c r="M333" s="7"/>
    </row>
    <row r="334" spans="4:13" ht="15.75" customHeight="1">
      <c r="D334" s="7"/>
      <c r="E334" s="7"/>
      <c r="F334" s="7"/>
      <c r="G334" s="7"/>
      <c r="H334" s="7"/>
      <c r="I334" s="7"/>
      <c r="J334" s="7"/>
      <c r="K334" s="7"/>
      <c r="L334" s="7"/>
      <c r="M334" s="7"/>
    </row>
    <row r="335" spans="4:13" ht="15.75" customHeight="1">
      <c r="D335" s="7"/>
      <c r="E335" s="7"/>
      <c r="F335" s="7"/>
      <c r="G335" s="7"/>
      <c r="H335" s="7"/>
      <c r="I335" s="7"/>
      <c r="J335" s="7"/>
      <c r="K335" s="7"/>
      <c r="L335" s="7"/>
      <c r="M335" s="7"/>
    </row>
    <row r="336" spans="4:13" ht="15.75" customHeight="1">
      <c r="D336" s="7"/>
      <c r="E336" s="7"/>
      <c r="F336" s="7"/>
      <c r="G336" s="7"/>
      <c r="H336" s="7"/>
      <c r="I336" s="7"/>
      <c r="J336" s="7"/>
      <c r="K336" s="7"/>
      <c r="L336" s="7"/>
      <c r="M336" s="7"/>
    </row>
    <row r="337" spans="4:13" ht="15.75" customHeight="1">
      <c r="D337" s="7"/>
      <c r="E337" s="7"/>
      <c r="F337" s="7"/>
      <c r="G337" s="7"/>
      <c r="H337" s="7"/>
      <c r="I337" s="7"/>
      <c r="J337" s="7"/>
      <c r="K337" s="7"/>
      <c r="L337" s="7"/>
      <c r="M337" s="7"/>
    </row>
    <row r="338" spans="4:13" ht="15.75" customHeight="1">
      <c r="D338" s="7"/>
      <c r="E338" s="7"/>
      <c r="F338" s="7"/>
      <c r="G338" s="7"/>
      <c r="H338" s="7"/>
      <c r="I338" s="7"/>
      <c r="J338" s="7"/>
      <c r="K338" s="7"/>
      <c r="L338" s="7"/>
      <c r="M338" s="7"/>
    </row>
    <row r="339" spans="4:13" ht="15.75" customHeight="1">
      <c r="D339" s="7"/>
      <c r="E339" s="7"/>
      <c r="F339" s="7"/>
      <c r="G339" s="7"/>
      <c r="H339" s="7"/>
      <c r="I339" s="7"/>
      <c r="J339" s="7"/>
      <c r="K339" s="7"/>
      <c r="L339" s="7"/>
      <c r="M339" s="7"/>
    </row>
    <row r="340" spans="4:13" ht="15.75" customHeight="1">
      <c r="D340" s="7"/>
      <c r="E340" s="7"/>
      <c r="F340" s="7"/>
      <c r="G340" s="7"/>
      <c r="H340" s="7"/>
      <c r="I340" s="7"/>
      <c r="J340" s="7"/>
      <c r="K340" s="7"/>
      <c r="L340" s="7"/>
      <c r="M340" s="7"/>
    </row>
    <row r="341" spans="4:13" ht="15.75" customHeight="1">
      <c r="D341" s="7"/>
      <c r="E341" s="7"/>
      <c r="F341" s="7"/>
      <c r="G341" s="7"/>
      <c r="H341" s="7"/>
      <c r="I341" s="7"/>
      <c r="J341" s="7"/>
      <c r="K341" s="7"/>
      <c r="L341" s="7"/>
      <c r="M341" s="7"/>
    </row>
    <row r="342" spans="4:13" ht="15.75" customHeight="1">
      <c r="D342" s="7"/>
      <c r="E342" s="7"/>
      <c r="F342" s="7"/>
      <c r="G342" s="7"/>
      <c r="H342" s="7"/>
      <c r="I342" s="7"/>
      <c r="J342" s="7"/>
      <c r="K342" s="7"/>
      <c r="L342" s="7"/>
      <c r="M342" s="7"/>
    </row>
    <row r="343" spans="4:13" ht="15.75" customHeight="1">
      <c r="D343" s="7"/>
      <c r="E343" s="7"/>
      <c r="F343" s="7"/>
      <c r="G343" s="7"/>
      <c r="H343" s="7"/>
      <c r="I343" s="7"/>
      <c r="J343" s="7"/>
      <c r="K343" s="7"/>
      <c r="L343" s="7"/>
      <c r="M343" s="7"/>
    </row>
    <row r="344" spans="4:13" ht="15.75" customHeight="1">
      <c r="D344" s="7"/>
      <c r="E344" s="7"/>
      <c r="F344" s="7"/>
      <c r="G344" s="7"/>
      <c r="H344" s="7"/>
      <c r="I344" s="7"/>
      <c r="J344" s="7"/>
      <c r="K344" s="7"/>
      <c r="L344" s="7"/>
      <c r="M344" s="7"/>
    </row>
    <row r="345" spans="4:13" ht="15.75" customHeight="1">
      <c r="D345" s="7"/>
      <c r="E345" s="7"/>
      <c r="F345" s="7"/>
      <c r="G345" s="7"/>
      <c r="H345" s="7"/>
      <c r="I345" s="7"/>
      <c r="J345" s="7"/>
      <c r="K345" s="7"/>
      <c r="L345" s="7"/>
      <c r="M345" s="7"/>
    </row>
    <row r="346" spans="4:13" ht="15.75" customHeight="1">
      <c r="D346" s="7"/>
      <c r="E346" s="7"/>
      <c r="F346" s="7"/>
      <c r="G346" s="7"/>
      <c r="H346" s="7"/>
      <c r="I346" s="7"/>
      <c r="J346" s="7"/>
      <c r="K346" s="7"/>
      <c r="L346" s="7"/>
      <c r="M346" s="7"/>
    </row>
    <row r="347" spans="4:13" ht="15.75" customHeight="1">
      <c r="D347" s="7"/>
      <c r="E347" s="7"/>
      <c r="F347" s="7"/>
      <c r="G347" s="7"/>
      <c r="H347" s="7"/>
      <c r="I347" s="7"/>
      <c r="J347" s="7"/>
      <c r="K347" s="7"/>
      <c r="L347" s="7"/>
      <c r="M347" s="7"/>
    </row>
    <row r="348" spans="4:13" ht="15.75" customHeight="1">
      <c r="D348" s="7"/>
      <c r="E348" s="7"/>
      <c r="F348" s="7"/>
      <c r="G348" s="7"/>
      <c r="H348" s="7"/>
      <c r="I348" s="7"/>
      <c r="J348" s="7"/>
      <c r="K348" s="7"/>
      <c r="L348" s="7"/>
      <c r="M348" s="7"/>
    </row>
    <row r="349" spans="4:13" ht="15.75" customHeight="1">
      <c r="D349" s="7"/>
      <c r="E349" s="7"/>
      <c r="F349" s="7"/>
      <c r="G349" s="7"/>
      <c r="H349" s="7"/>
      <c r="I349" s="7"/>
      <c r="J349" s="7"/>
      <c r="K349" s="7"/>
      <c r="L349" s="7"/>
      <c r="M349" s="7"/>
    </row>
    <row r="350" spans="4:13" ht="15.75" customHeight="1">
      <c r="D350" s="7"/>
      <c r="E350" s="7"/>
      <c r="F350" s="7"/>
      <c r="G350" s="7"/>
      <c r="H350" s="7"/>
      <c r="I350" s="7"/>
      <c r="J350" s="7"/>
      <c r="K350" s="7"/>
      <c r="L350" s="7"/>
      <c r="M350" s="7"/>
    </row>
    <row r="351" spans="4:13" ht="15.75" customHeight="1">
      <c r="D351" s="7"/>
      <c r="E351" s="7"/>
      <c r="F351" s="7"/>
      <c r="G351" s="7"/>
      <c r="H351" s="7"/>
      <c r="I351" s="7"/>
      <c r="J351" s="7"/>
      <c r="K351" s="7"/>
      <c r="L351" s="7"/>
      <c r="M351" s="7"/>
    </row>
    <row r="352" spans="4:13" ht="15.75" customHeight="1">
      <c r="D352" s="7"/>
      <c r="E352" s="7"/>
      <c r="F352" s="7"/>
      <c r="G352" s="7"/>
      <c r="H352" s="7"/>
      <c r="I352" s="7"/>
      <c r="J352" s="7"/>
      <c r="K352" s="7"/>
      <c r="L352" s="7"/>
      <c r="M352" s="7"/>
    </row>
    <row r="353" spans="4:13" ht="15.75" customHeight="1">
      <c r="D353" s="7"/>
      <c r="E353" s="7"/>
      <c r="F353" s="7"/>
      <c r="G353" s="7"/>
      <c r="H353" s="7"/>
      <c r="I353" s="7"/>
      <c r="J353" s="7"/>
      <c r="K353" s="7"/>
      <c r="L353" s="7"/>
      <c r="M353" s="7"/>
    </row>
    <row r="354" spans="4:13" ht="15.75" customHeight="1">
      <c r="D354" s="7"/>
      <c r="E354" s="7"/>
      <c r="F354" s="7"/>
      <c r="G354" s="7"/>
      <c r="H354" s="7"/>
      <c r="I354" s="7"/>
      <c r="J354" s="7"/>
      <c r="K354" s="7"/>
      <c r="L354" s="7"/>
      <c r="M354" s="7"/>
    </row>
    <row r="355" spans="4:13" ht="15.75" customHeight="1">
      <c r="D355" s="7"/>
      <c r="E355" s="7"/>
      <c r="F355" s="7"/>
      <c r="G355" s="7"/>
      <c r="H355" s="7"/>
      <c r="I355" s="7"/>
      <c r="J355" s="7"/>
      <c r="K355" s="7"/>
      <c r="L355" s="7"/>
      <c r="M355" s="7"/>
    </row>
    <row r="356" spans="4:13" ht="15.75" customHeight="1">
      <c r="D356" s="7"/>
      <c r="E356" s="7"/>
      <c r="F356" s="7"/>
      <c r="G356" s="7"/>
      <c r="H356" s="7"/>
      <c r="I356" s="7"/>
      <c r="J356" s="7"/>
      <c r="K356" s="7"/>
      <c r="L356" s="7"/>
      <c r="M356" s="7"/>
    </row>
    <row r="357" spans="4:13" ht="15.75" customHeight="1">
      <c r="D357" s="7"/>
      <c r="E357" s="7"/>
      <c r="F357" s="7"/>
      <c r="G357" s="7"/>
      <c r="H357" s="7"/>
      <c r="I357" s="7"/>
      <c r="J357" s="7"/>
      <c r="K357" s="7"/>
      <c r="L357" s="7"/>
      <c r="M357" s="7"/>
    </row>
    <row r="358" spans="4:13" ht="15.75" customHeight="1">
      <c r="D358" s="7"/>
      <c r="E358" s="7"/>
      <c r="F358" s="7"/>
      <c r="G358" s="7"/>
      <c r="H358" s="7"/>
      <c r="I358" s="7"/>
      <c r="J358" s="7"/>
      <c r="K358" s="7"/>
      <c r="L358" s="7"/>
      <c r="M358" s="7"/>
    </row>
    <row r="359" spans="4:13" ht="15.75" customHeight="1">
      <c r="D359" s="7"/>
      <c r="E359" s="7"/>
      <c r="F359" s="7"/>
      <c r="G359" s="7"/>
      <c r="H359" s="7"/>
      <c r="I359" s="7"/>
      <c r="J359" s="7"/>
      <c r="K359" s="7"/>
      <c r="L359" s="7"/>
      <c r="M359" s="7"/>
    </row>
    <row r="360" spans="4:13" ht="15.75" customHeight="1">
      <c r="D360" s="7"/>
      <c r="E360" s="7"/>
      <c r="F360" s="7"/>
      <c r="G360" s="7"/>
      <c r="H360" s="7"/>
      <c r="I360" s="7"/>
      <c r="J360" s="7"/>
      <c r="K360" s="7"/>
      <c r="L360" s="7"/>
      <c r="M360" s="7"/>
    </row>
    <row r="361" spans="4:13" ht="15.75" customHeight="1">
      <c r="D361" s="7"/>
      <c r="E361" s="7"/>
      <c r="F361" s="7"/>
      <c r="G361" s="7"/>
      <c r="H361" s="7"/>
      <c r="I361" s="7"/>
      <c r="J361" s="7"/>
      <c r="K361" s="7"/>
      <c r="L361" s="7"/>
      <c r="M361" s="7"/>
    </row>
    <row r="362" spans="4:13" ht="15.75" customHeight="1">
      <c r="D362" s="7"/>
      <c r="E362" s="7"/>
      <c r="F362" s="7"/>
      <c r="G362" s="7"/>
      <c r="H362" s="7"/>
      <c r="I362" s="7"/>
      <c r="J362" s="7"/>
      <c r="K362" s="7"/>
      <c r="L362" s="7"/>
      <c r="M362" s="7"/>
    </row>
    <row r="363" spans="4:13" ht="15.75" customHeight="1">
      <c r="D363" s="7"/>
      <c r="E363" s="7"/>
      <c r="F363" s="7"/>
      <c r="G363" s="7"/>
      <c r="H363" s="7"/>
      <c r="I363" s="7"/>
      <c r="J363" s="7"/>
      <c r="K363" s="7"/>
      <c r="L363" s="7"/>
      <c r="M363" s="7"/>
    </row>
    <row r="364" spans="4:13" ht="15.75" customHeight="1">
      <c r="D364" s="7"/>
      <c r="E364" s="7"/>
      <c r="F364" s="7"/>
      <c r="G364" s="7"/>
      <c r="H364" s="7"/>
      <c r="I364" s="7"/>
      <c r="J364" s="7"/>
      <c r="K364" s="7"/>
      <c r="L364" s="7"/>
      <c r="M364" s="7"/>
    </row>
    <row r="365" spans="4:13" ht="15.75" customHeight="1">
      <c r="D365" s="7"/>
      <c r="E365" s="7"/>
      <c r="F365" s="7"/>
      <c r="G365" s="7"/>
      <c r="H365" s="7"/>
      <c r="I365" s="7"/>
      <c r="J365" s="7"/>
      <c r="K365" s="7"/>
      <c r="L365" s="7"/>
      <c r="M365" s="7"/>
    </row>
    <row r="366" spans="4:13" ht="15.75" customHeight="1">
      <c r="D366" s="7"/>
      <c r="E366" s="7"/>
      <c r="F366" s="7"/>
      <c r="G366" s="7"/>
      <c r="H366" s="7"/>
      <c r="I366" s="7"/>
      <c r="J366" s="7"/>
      <c r="K366" s="7"/>
      <c r="L366" s="7"/>
      <c r="M366" s="7"/>
    </row>
    <row r="367" spans="4:13" ht="15.75" customHeight="1">
      <c r="D367" s="7"/>
      <c r="E367" s="7"/>
      <c r="F367" s="7"/>
      <c r="G367" s="7"/>
      <c r="H367" s="7"/>
      <c r="I367" s="7"/>
      <c r="J367" s="7"/>
      <c r="K367" s="7"/>
      <c r="L367" s="7"/>
      <c r="M367" s="7"/>
    </row>
    <row r="368" spans="4:13" ht="15.75" customHeight="1">
      <c r="D368" s="7"/>
      <c r="E368" s="7"/>
      <c r="F368" s="7"/>
      <c r="G368" s="7"/>
      <c r="H368" s="7"/>
      <c r="I368" s="7"/>
      <c r="J368" s="7"/>
      <c r="K368" s="7"/>
      <c r="L368" s="7"/>
      <c r="M368" s="7"/>
    </row>
    <row r="369" spans="4:13" ht="15.75" customHeight="1">
      <c r="D369" s="7"/>
      <c r="E369" s="7"/>
      <c r="F369" s="7"/>
      <c r="G369" s="7"/>
      <c r="H369" s="7"/>
      <c r="I369" s="7"/>
      <c r="J369" s="7"/>
      <c r="K369" s="7"/>
      <c r="L369" s="7"/>
      <c r="M369" s="7"/>
    </row>
    <row r="370" spans="4:13" ht="15.75" customHeight="1">
      <c r="D370" s="7"/>
      <c r="E370" s="7"/>
      <c r="F370" s="7"/>
      <c r="G370" s="7"/>
      <c r="H370" s="7"/>
      <c r="I370" s="7"/>
      <c r="J370" s="7"/>
      <c r="K370" s="7"/>
      <c r="L370" s="7"/>
      <c r="M370" s="7"/>
    </row>
    <row r="371" spans="4:13" ht="15.75" customHeight="1">
      <c r="D371" s="7"/>
      <c r="E371" s="7"/>
      <c r="F371" s="7"/>
      <c r="G371" s="7"/>
      <c r="H371" s="7"/>
      <c r="I371" s="7"/>
      <c r="J371" s="7"/>
      <c r="K371" s="7"/>
      <c r="L371" s="7"/>
      <c r="M371" s="7"/>
    </row>
    <row r="372" spans="4:13" ht="15.75" customHeight="1">
      <c r="D372" s="7"/>
      <c r="E372" s="7"/>
      <c r="F372" s="7"/>
      <c r="G372" s="7"/>
      <c r="H372" s="7"/>
      <c r="I372" s="7"/>
      <c r="J372" s="7"/>
      <c r="K372" s="7"/>
      <c r="L372" s="7"/>
      <c r="M372" s="7"/>
    </row>
    <row r="373" spans="4:13" ht="15.75" customHeight="1">
      <c r="D373" s="7"/>
      <c r="E373" s="7"/>
      <c r="F373" s="7"/>
      <c r="G373" s="7"/>
      <c r="H373" s="7"/>
      <c r="I373" s="7"/>
      <c r="J373" s="7"/>
      <c r="K373" s="7"/>
      <c r="L373" s="7"/>
      <c r="M373" s="7"/>
    </row>
    <row r="374" spans="4:13" ht="15.75" customHeight="1">
      <c r="D374" s="7"/>
      <c r="E374" s="7"/>
      <c r="F374" s="7"/>
      <c r="G374" s="7"/>
      <c r="H374" s="7"/>
      <c r="I374" s="7"/>
      <c r="J374" s="7"/>
      <c r="K374" s="7"/>
      <c r="L374" s="7"/>
      <c r="M374" s="7"/>
    </row>
    <row r="375" spans="4:13" ht="15.75" customHeight="1">
      <c r="D375" s="7"/>
      <c r="E375" s="7"/>
      <c r="F375" s="7"/>
      <c r="G375" s="7"/>
      <c r="H375" s="7"/>
      <c r="I375" s="7"/>
      <c r="J375" s="7"/>
      <c r="K375" s="7"/>
      <c r="L375" s="7"/>
      <c r="M375" s="7"/>
    </row>
    <row r="376" spans="4:13" ht="15.75" customHeight="1">
      <c r="D376" s="7"/>
      <c r="E376" s="7"/>
      <c r="F376" s="7"/>
      <c r="G376" s="7"/>
      <c r="H376" s="7"/>
      <c r="I376" s="7"/>
      <c r="J376" s="7"/>
      <c r="K376" s="7"/>
      <c r="L376" s="7"/>
      <c r="M376" s="7"/>
    </row>
    <row r="377" spans="4:13" ht="15.75" customHeight="1">
      <c r="D377" s="7"/>
      <c r="E377" s="7"/>
      <c r="F377" s="7"/>
      <c r="G377" s="7"/>
      <c r="H377" s="7"/>
      <c r="I377" s="7"/>
      <c r="J377" s="7"/>
      <c r="K377" s="7"/>
      <c r="L377" s="7"/>
      <c r="M377" s="7"/>
    </row>
    <row r="378" spans="4:13" ht="15.75" customHeight="1">
      <c r="D378" s="7"/>
      <c r="E378" s="7"/>
      <c r="F378" s="7"/>
      <c r="G378" s="7"/>
      <c r="H378" s="7"/>
      <c r="I378" s="7"/>
      <c r="J378" s="7"/>
      <c r="K378" s="7"/>
      <c r="L378" s="7"/>
      <c r="M378" s="7"/>
    </row>
    <row r="379" spans="4:13" ht="15.75" customHeight="1">
      <c r="D379" s="7"/>
      <c r="E379" s="7"/>
      <c r="F379" s="7"/>
      <c r="G379" s="7"/>
      <c r="H379" s="7"/>
      <c r="I379" s="7"/>
      <c r="J379" s="7"/>
      <c r="K379" s="7"/>
      <c r="L379" s="7"/>
      <c r="M379" s="7"/>
    </row>
    <row r="380" spans="4:13" ht="15.75" customHeight="1">
      <c r="D380" s="7"/>
      <c r="E380" s="7"/>
      <c r="F380" s="7"/>
      <c r="G380" s="7"/>
      <c r="H380" s="7"/>
      <c r="I380" s="7"/>
      <c r="J380" s="7"/>
      <c r="K380" s="7"/>
      <c r="L380" s="7"/>
      <c r="M380" s="7"/>
    </row>
    <row r="381" spans="4:13" ht="15.75" customHeight="1">
      <c r="D381" s="7"/>
      <c r="E381" s="7"/>
      <c r="F381" s="7"/>
      <c r="G381" s="7"/>
      <c r="H381" s="7"/>
      <c r="I381" s="7"/>
      <c r="J381" s="7"/>
      <c r="K381" s="7"/>
      <c r="L381" s="7"/>
      <c r="M381" s="7"/>
    </row>
    <row r="382" spans="4:13" ht="15.75" customHeight="1">
      <c r="D382" s="7"/>
      <c r="E382" s="7"/>
      <c r="F382" s="7"/>
      <c r="G382" s="7"/>
      <c r="H382" s="7"/>
      <c r="I382" s="7"/>
      <c r="J382" s="7"/>
      <c r="K382" s="7"/>
      <c r="L382" s="7"/>
      <c r="M382" s="7"/>
    </row>
    <row r="383" spans="4:13" ht="15.75" customHeight="1">
      <c r="D383" s="7"/>
      <c r="E383" s="7"/>
      <c r="F383" s="7"/>
      <c r="G383" s="7"/>
      <c r="H383" s="7"/>
      <c r="I383" s="7"/>
      <c r="J383" s="7"/>
      <c r="K383" s="7"/>
      <c r="L383" s="7"/>
      <c r="M383" s="7"/>
    </row>
    <row r="384" spans="4:13" ht="15.75" customHeight="1">
      <c r="D384" s="7"/>
      <c r="E384" s="7"/>
      <c r="F384" s="7"/>
      <c r="G384" s="7"/>
      <c r="H384" s="7"/>
      <c r="I384" s="7"/>
      <c r="J384" s="7"/>
      <c r="K384" s="7"/>
      <c r="L384" s="7"/>
      <c r="M384" s="7"/>
    </row>
    <row r="385" spans="4:13" ht="15.75" customHeight="1">
      <c r="D385" s="7"/>
      <c r="E385" s="7"/>
      <c r="F385" s="7"/>
      <c r="G385" s="7"/>
      <c r="H385" s="7"/>
      <c r="I385" s="7"/>
      <c r="J385" s="7"/>
      <c r="K385" s="7"/>
      <c r="L385" s="7"/>
      <c r="M385" s="7"/>
    </row>
    <row r="386" spans="4:13" ht="15.75" customHeight="1">
      <c r="D386" s="7"/>
      <c r="E386" s="7"/>
      <c r="F386" s="7"/>
      <c r="G386" s="7"/>
      <c r="H386" s="7"/>
      <c r="I386" s="7"/>
      <c r="J386" s="7"/>
      <c r="K386" s="7"/>
      <c r="L386" s="7"/>
      <c r="M386" s="7"/>
    </row>
    <row r="387" spans="4:13" ht="15.75" customHeight="1">
      <c r="D387" s="7"/>
      <c r="E387" s="7"/>
      <c r="F387" s="7"/>
      <c r="G387" s="7"/>
      <c r="H387" s="7"/>
      <c r="I387" s="7"/>
      <c r="J387" s="7"/>
      <c r="K387" s="7"/>
      <c r="L387" s="7"/>
      <c r="M387" s="7"/>
    </row>
    <row r="388" spans="4:13" ht="15.75" customHeight="1">
      <c r="D388" s="7"/>
      <c r="E388" s="7"/>
      <c r="F388" s="7"/>
      <c r="G388" s="7"/>
      <c r="H388" s="7"/>
      <c r="I388" s="7"/>
      <c r="J388" s="7"/>
      <c r="K388" s="7"/>
      <c r="L388" s="7"/>
      <c r="M388" s="7"/>
    </row>
    <row r="389" spans="4:13" ht="15.75" customHeight="1">
      <c r="D389" s="7"/>
      <c r="E389" s="7"/>
      <c r="F389" s="7"/>
      <c r="G389" s="7"/>
      <c r="H389" s="7"/>
      <c r="I389" s="7"/>
      <c r="J389" s="7"/>
      <c r="K389" s="7"/>
      <c r="L389" s="7"/>
      <c r="M389" s="7"/>
    </row>
    <row r="390" spans="4:13" ht="15.75" customHeight="1">
      <c r="D390" s="7"/>
      <c r="E390" s="7"/>
      <c r="F390" s="7"/>
      <c r="G390" s="7"/>
      <c r="H390" s="7"/>
      <c r="I390" s="7"/>
      <c r="J390" s="7"/>
      <c r="K390" s="7"/>
      <c r="L390" s="7"/>
      <c r="M390" s="7"/>
    </row>
    <row r="391" spans="4:13" ht="15.75" customHeight="1">
      <c r="D391" s="7"/>
      <c r="E391" s="7"/>
      <c r="F391" s="7"/>
      <c r="G391" s="7"/>
      <c r="H391" s="7"/>
      <c r="I391" s="7"/>
      <c r="J391" s="7"/>
      <c r="K391" s="7"/>
      <c r="L391" s="7"/>
      <c r="M391" s="7"/>
    </row>
    <row r="392" spans="4:13" ht="15.75" customHeight="1">
      <c r="D392" s="7"/>
      <c r="E392" s="7"/>
      <c r="F392" s="7"/>
      <c r="G392" s="7"/>
      <c r="H392" s="7"/>
      <c r="I392" s="7"/>
      <c r="J392" s="7"/>
      <c r="K392" s="7"/>
      <c r="L392" s="7"/>
      <c r="M392" s="7"/>
    </row>
    <row r="393" spans="4:13" ht="15.75" customHeight="1">
      <c r="D393" s="7"/>
      <c r="E393" s="7"/>
      <c r="F393" s="7"/>
      <c r="G393" s="7"/>
      <c r="H393" s="7"/>
      <c r="I393" s="7"/>
      <c r="J393" s="7"/>
      <c r="K393" s="7"/>
      <c r="L393" s="7"/>
      <c r="M393" s="7"/>
    </row>
    <row r="394" spans="4:13" ht="15.75" customHeight="1">
      <c r="D394" s="7"/>
      <c r="E394" s="7"/>
      <c r="F394" s="7"/>
      <c r="G394" s="7"/>
      <c r="H394" s="7"/>
      <c r="I394" s="7"/>
      <c r="J394" s="7"/>
      <c r="K394" s="7"/>
      <c r="L394" s="7"/>
      <c r="M394" s="7"/>
    </row>
    <row r="395" spans="4:13" ht="15.75" customHeight="1">
      <c r="D395" s="7"/>
      <c r="E395" s="7"/>
      <c r="F395" s="7"/>
      <c r="G395" s="7"/>
      <c r="H395" s="7"/>
      <c r="I395" s="7"/>
      <c r="J395" s="7"/>
      <c r="K395" s="7"/>
      <c r="L395" s="7"/>
      <c r="M395" s="7"/>
    </row>
    <row r="396" spans="4:13" ht="15.75" customHeight="1">
      <c r="D396" s="7"/>
      <c r="E396" s="7"/>
      <c r="F396" s="7"/>
      <c r="G396" s="7"/>
      <c r="H396" s="7"/>
      <c r="I396" s="7"/>
      <c r="J396" s="7"/>
      <c r="K396" s="7"/>
      <c r="L396" s="7"/>
      <c r="M396" s="7"/>
    </row>
    <row r="397" spans="4:13" ht="15.75" customHeight="1">
      <c r="D397" s="7"/>
      <c r="E397" s="7"/>
      <c r="F397" s="7"/>
      <c r="G397" s="7"/>
      <c r="H397" s="7"/>
      <c r="I397" s="7"/>
      <c r="J397" s="7"/>
      <c r="K397" s="7"/>
      <c r="L397" s="7"/>
      <c r="M397" s="7"/>
    </row>
    <row r="398" spans="4:13" ht="15.75" customHeight="1">
      <c r="D398" s="7"/>
      <c r="E398" s="7"/>
      <c r="F398" s="7"/>
      <c r="G398" s="7"/>
      <c r="H398" s="7"/>
      <c r="I398" s="7"/>
      <c r="J398" s="7"/>
      <c r="K398" s="7"/>
      <c r="L398" s="7"/>
      <c r="M398" s="7"/>
    </row>
    <row r="399" spans="4:13" ht="15.75" customHeight="1">
      <c r="D399" s="7"/>
      <c r="E399" s="7"/>
      <c r="F399" s="7"/>
      <c r="G399" s="7"/>
      <c r="H399" s="7"/>
      <c r="I399" s="7"/>
      <c r="J399" s="7"/>
      <c r="K399" s="7"/>
      <c r="L399" s="7"/>
      <c r="M399" s="7"/>
    </row>
    <row r="400" spans="4:13" ht="15.75" customHeight="1">
      <c r="D400" s="7"/>
      <c r="E400" s="7"/>
      <c r="F400" s="7"/>
      <c r="G400" s="7"/>
      <c r="H400" s="7"/>
      <c r="I400" s="7"/>
      <c r="J400" s="7"/>
      <c r="K400" s="7"/>
      <c r="L400" s="7"/>
      <c r="M400" s="7"/>
    </row>
    <row r="401" spans="4:13" ht="15.75" customHeight="1">
      <c r="D401" s="7"/>
      <c r="E401" s="7"/>
      <c r="F401" s="7"/>
      <c r="G401" s="7"/>
      <c r="H401" s="7"/>
      <c r="I401" s="7"/>
      <c r="J401" s="7"/>
      <c r="K401" s="7"/>
      <c r="L401" s="7"/>
      <c r="M401" s="7"/>
    </row>
    <row r="402" spans="4:13" ht="15.75" customHeight="1">
      <c r="D402" s="7"/>
      <c r="E402" s="7"/>
      <c r="F402" s="7"/>
      <c r="G402" s="7"/>
      <c r="H402" s="7"/>
      <c r="I402" s="7"/>
      <c r="J402" s="7"/>
      <c r="K402" s="7"/>
      <c r="L402" s="7"/>
      <c r="M402" s="7"/>
    </row>
    <row r="403" spans="4:13" ht="15.75" customHeight="1">
      <c r="D403" s="7"/>
      <c r="E403" s="7"/>
      <c r="F403" s="7"/>
      <c r="G403" s="7"/>
      <c r="H403" s="7"/>
      <c r="I403" s="7"/>
      <c r="J403" s="7"/>
      <c r="K403" s="7"/>
      <c r="L403" s="7"/>
      <c r="M403" s="7"/>
    </row>
    <row r="404" spans="4:13" ht="15.75" customHeight="1">
      <c r="D404" s="7"/>
      <c r="E404" s="7"/>
      <c r="F404" s="7"/>
      <c r="G404" s="7"/>
      <c r="H404" s="7"/>
      <c r="I404" s="7"/>
      <c r="J404" s="7"/>
      <c r="K404" s="7"/>
      <c r="L404" s="7"/>
      <c r="M404" s="7"/>
    </row>
    <row r="405" spans="4:13" ht="15.75" customHeight="1">
      <c r="D405" s="7"/>
      <c r="E405" s="7"/>
      <c r="F405" s="7"/>
      <c r="G405" s="7"/>
      <c r="H405" s="7"/>
      <c r="I405" s="7"/>
      <c r="J405" s="7"/>
      <c r="K405" s="7"/>
      <c r="L405" s="7"/>
      <c r="M405" s="7"/>
    </row>
    <row r="406" spans="4:13" ht="15.75" customHeight="1">
      <c r="D406" s="7"/>
      <c r="E406" s="7"/>
      <c r="F406" s="7"/>
      <c r="G406" s="7"/>
      <c r="H406" s="7"/>
      <c r="I406" s="7"/>
      <c r="J406" s="7"/>
      <c r="K406" s="7"/>
      <c r="L406" s="7"/>
      <c r="M406" s="7"/>
    </row>
    <row r="407" spans="4:13" ht="15.75" customHeight="1">
      <c r="D407" s="7"/>
      <c r="E407" s="7"/>
      <c r="F407" s="7"/>
      <c r="G407" s="7"/>
      <c r="H407" s="7"/>
      <c r="I407" s="7"/>
      <c r="J407" s="7"/>
      <c r="K407" s="7"/>
      <c r="L407" s="7"/>
      <c r="M407" s="7"/>
    </row>
    <row r="408" spans="4:13" ht="15.75" customHeight="1">
      <c r="D408" s="7"/>
      <c r="E408" s="7"/>
      <c r="F408" s="7"/>
      <c r="G408" s="7"/>
      <c r="H408" s="7"/>
      <c r="I408" s="7"/>
      <c r="J408" s="7"/>
      <c r="K408" s="7"/>
      <c r="L408" s="7"/>
      <c r="M408" s="7"/>
    </row>
    <row r="409" spans="4:13" ht="15.75" customHeight="1">
      <c r="D409" s="7"/>
      <c r="E409" s="7"/>
      <c r="F409" s="7"/>
      <c r="G409" s="7"/>
      <c r="H409" s="7"/>
      <c r="I409" s="7"/>
      <c r="J409" s="7"/>
      <c r="K409" s="7"/>
      <c r="L409" s="7"/>
      <c r="M409" s="7"/>
    </row>
    <row r="410" spans="4:13" ht="15.75" customHeight="1">
      <c r="D410" s="7"/>
      <c r="E410" s="7"/>
      <c r="F410" s="7"/>
      <c r="G410" s="7"/>
      <c r="H410" s="7"/>
      <c r="I410" s="7"/>
      <c r="J410" s="7"/>
      <c r="K410" s="7"/>
      <c r="L410" s="7"/>
      <c r="M410" s="7"/>
    </row>
    <row r="411" spans="4:13" ht="15.75" customHeight="1">
      <c r="D411" s="7"/>
      <c r="E411" s="7"/>
      <c r="F411" s="7"/>
      <c r="G411" s="7"/>
      <c r="H411" s="7"/>
      <c r="I411" s="7"/>
      <c r="J411" s="7"/>
      <c r="K411" s="7"/>
      <c r="L411" s="7"/>
      <c r="M411" s="7"/>
    </row>
    <row r="412" spans="4:13" ht="15.75" customHeight="1">
      <c r="D412" s="7"/>
      <c r="E412" s="7"/>
      <c r="F412" s="7"/>
      <c r="G412" s="7"/>
      <c r="H412" s="7"/>
      <c r="I412" s="7"/>
      <c r="J412" s="7"/>
      <c r="K412" s="7"/>
      <c r="L412" s="7"/>
      <c r="M412" s="7"/>
    </row>
    <row r="413" spans="4:13" ht="15.75" customHeight="1">
      <c r="D413" s="7"/>
      <c r="E413" s="7"/>
      <c r="F413" s="7"/>
      <c r="G413" s="7"/>
      <c r="H413" s="7"/>
      <c r="I413" s="7"/>
      <c r="J413" s="7"/>
      <c r="K413" s="7"/>
      <c r="L413" s="7"/>
      <c r="M413" s="7"/>
    </row>
    <row r="414" spans="4:13" ht="15.75" customHeight="1">
      <c r="D414" s="7"/>
      <c r="E414" s="7"/>
      <c r="F414" s="7"/>
      <c r="G414" s="7"/>
      <c r="H414" s="7"/>
      <c r="I414" s="7"/>
      <c r="J414" s="7"/>
      <c r="K414" s="7"/>
      <c r="L414" s="7"/>
      <c r="M414" s="7"/>
    </row>
    <row r="415" spans="4:13" ht="15.75" customHeight="1">
      <c r="D415" s="7"/>
      <c r="E415" s="7"/>
      <c r="F415" s="7"/>
      <c r="G415" s="7"/>
      <c r="H415" s="7"/>
      <c r="I415" s="7"/>
      <c r="J415" s="7"/>
      <c r="K415" s="7"/>
      <c r="L415" s="7"/>
      <c r="M415" s="7"/>
    </row>
    <row r="416" spans="4:13" ht="15.75" customHeight="1">
      <c r="D416" s="7"/>
      <c r="E416" s="7"/>
      <c r="F416" s="7"/>
      <c r="G416" s="7"/>
      <c r="H416" s="7"/>
      <c r="I416" s="7"/>
      <c r="J416" s="7"/>
      <c r="K416" s="7"/>
      <c r="L416" s="7"/>
      <c r="M416" s="7"/>
    </row>
    <row r="417" spans="4:13" ht="15.75" customHeight="1">
      <c r="D417" s="7"/>
      <c r="E417" s="7"/>
      <c r="F417" s="7"/>
      <c r="G417" s="7"/>
      <c r="H417" s="7"/>
      <c r="I417" s="7"/>
      <c r="J417" s="7"/>
      <c r="K417" s="7"/>
      <c r="L417" s="7"/>
      <c r="M417" s="7"/>
    </row>
    <row r="418" spans="4:13" ht="15.75" customHeight="1">
      <c r="D418" s="7"/>
      <c r="E418" s="7"/>
      <c r="F418" s="7"/>
      <c r="G418" s="7"/>
      <c r="H418" s="7"/>
      <c r="I418" s="7"/>
      <c r="J418" s="7"/>
      <c r="K418" s="7"/>
      <c r="L418" s="7"/>
      <c r="M418" s="7"/>
    </row>
    <row r="419" spans="4:13" ht="15.75" customHeight="1">
      <c r="D419" s="7"/>
      <c r="E419" s="7"/>
      <c r="F419" s="7"/>
      <c r="G419" s="7"/>
      <c r="H419" s="7"/>
      <c r="I419" s="7"/>
      <c r="J419" s="7"/>
      <c r="K419" s="7"/>
      <c r="L419" s="7"/>
      <c r="M419" s="7"/>
    </row>
    <row r="420" spans="4:13" ht="15.75" customHeight="1">
      <c r="D420" s="7"/>
      <c r="E420" s="7"/>
      <c r="F420" s="7"/>
      <c r="G420" s="7"/>
      <c r="H420" s="7"/>
      <c r="I420" s="7"/>
      <c r="J420" s="7"/>
      <c r="K420" s="7"/>
      <c r="L420" s="7"/>
      <c r="M420" s="7"/>
    </row>
    <row r="421" spans="4:13" ht="15.75" customHeight="1">
      <c r="D421" s="7"/>
      <c r="E421" s="7"/>
      <c r="F421" s="7"/>
      <c r="G421" s="7"/>
      <c r="H421" s="7"/>
      <c r="I421" s="7"/>
      <c r="J421" s="7"/>
      <c r="K421" s="7"/>
      <c r="L421" s="7"/>
      <c r="M421" s="7"/>
    </row>
    <row r="422" spans="4:13" ht="15.75" customHeight="1">
      <c r="D422" s="7"/>
      <c r="E422" s="7"/>
      <c r="F422" s="7"/>
      <c r="G422" s="7"/>
      <c r="H422" s="7"/>
      <c r="I422" s="7"/>
      <c r="J422" s="7"/>
      <c r="K422" s="7"/>
      <c r="L422" s="7"/>
      <c r="M422" s="7"/>
    </row>
    <row r="423" spans="4:13" ht="15.75" customHeight="1">
      <c r="D423" s="7"/>
      <c r="E423" s="7"/>
      <c r="F423" s="7"/>
      <c r="G423" s="7"/>
      <c r="H423" s="7"/>
      <c r="I423" s="7"/>
      <c r="J423" s="7"/>
      <c r="K423" s="7"/>
      <c r="L423" s="7"/>
      <c r="M423" s="7"/>
    </row>
    <row r="424" spans="4:13" ht="15.75" customHeight="1">
      <c r="D424" s="7"/>
      <c r="E424" s="7"/>
      <c r="F424" s="7"/>
      <c r="G424" s="7"/>
      <c r="H424" s="7"/>
      <c r="I424" s="7"/>
      <c r="J424" s="7"/>
      <c r="K424" s="7"/>
      <c r="L424" s="7"/>
      <c r="M424" s="7"/>
    </row>
    <row r="425" spans="4:13" ht="15.75" customHeight="1">
      <c r="D425" s="7"/>
      <c r="E425" s="7"/>
      <c r="F425" s="7"/>
      <c r="G425" s="7"/>
      <c r="H425" s="7"/>
      <c r="I425" s="7"/>
      <c r="J425" s="7"/>
      <c r="K425" s="7"/>
      <c r="L425" s="7"/>
      <c r="M425" s="7"/>
    </row>
    <row r="426" spans="4:13" ht="15.75" customHeight="1">
      <c r="D426" s="7"/>
      <c r="E426" s="7"/>
      <c r="F426" s="7"/>
      <c r="G426" s="7"/>
      <c r="H426" s="7"/>
      <c r="I426" s="7"/>
      <c r="J426" s="7"/>
      <c r="K426" s="7"/>
      <c r="L426" s="7"/>
      <c r="M426" s="7"/>
    </row>
    <row r="427" spans="4:13" ht="15.75" customHeight="1">
      <c r="D427" s="7"/>
      <c r="E427" s="7"/>
      <c r="F427" s="7"/>
      <c r="G427" s="7"/>
      <c r="H427" s="7"/>
      <c r="I427" s="7"/>
      <c r="J427" s="7"/>
      <c r="K427" s="7"/>
      <c r="L427" s="7"/>
      <c r="M427" s="7"/>
    </row>
    <row r="428" spans="4:13" ht="15.75" customHeight="1">
      <c r="D428" s="7"/>
      <c r="E428" s="7"/>
      <c r="F428" s="7"/>
      <c r="G428" s="7"/>
      <c r="H428" s="7"/>
      <c r="I428" s="7"/>
      <c r="J428" s="7"/>
      <c r="K428" s="7"/>
      <c r="L428" s="7"/>
      <c r="M428" s="7"/>
    </row>
    <row r="429" spans="4:13" ht="15.75" customHeight="1">
      <c r="D429" s="7"/>
      <c r="E429" s="7"/>
      <c r="F429" s="7"/>
      <c r="G429" s="7"/>
      <c r="H429" s="7"/>
      <c r="I429" s="7"/>
      <c r="J429" s="7"/>
      <c r="K429" s="7"/>
      <c r="L429" s="7"/>
      <c r="M429" s="7"/>
    </row>
    <row r="430" spans="4:13" ht="15.75" customHeight="1">
      <c r="D430" s="7"/>
      <c r="E430" s="7"/>
      <c r="F430" s="7"/>
      <c r="G430" s="7"/>
      <c r="H430" s="7"/>
      <c r="I430" s="7"/>
      <c r="J430" s="7"/>
      <c r="K430" s="7"/>
      <c r="L430" s="7"/>
      <c r="M430" s="7"/>
    </row>
    <row r="431" spans="4:13" ht="15.75" customHeight="1">
      <c r="D431" s="7"/>
      <c r="E431" s="7"/>
      <c r="F431" s="7"/>
      <c r="G431" s="7"/>
      <c r="H431" s="7"/>
      <c r="I431" s="7"/>
      <c r="J431" s="7"/>
      <c r="K431" s="7"/>
      <c r="L431" s="7"/>
      <c r="M431" s="7"/>
    </row>
    <row r="432" spans="4:13" ht="15.75" customHeight="1">
      <c r="D432" s="7"/>
      <c r="E432" s="7"/>
      <c r="F432" s="7"/>
      <c r="G432" s="7"/>
      <c r="H432" s="7"/>
      <c r="I432" s="7"/>
      <c r="J432" s="7"/>
      <c r="K432" s="7"/>
      <c r="L432" s="7"/>
      <c r="M432" s="7"/>
    </row>
    <row r="433" spans="4:13" ht="15.75" customHeight="1">
      <c r="D433" s="7"/>
      <c r="E433" s="7"/>
      <c r="F433" s="7"/>
      <c r="G433" s="7"/>
      <c r="H433" s="7"/>
      <c r="I433" s="7"/>
      <c r="J433" s="7"/>
      <c r="K433" s="7"/>
      <c r="L433" s="7"/>
      <c r="M433" s="7"/>
    </row>
    <row r="434" spans="4:13" ht="15.75" customHeight="1">
      <c r="D434" s="7"/>
      <c r="E434" s="7"/>
      <c r="F434" s="7"/>
      <c r="G434" s="7"/>
      <c r="H434" s="7"/>
      <c r="I434" s="7"/>
      <c r="J434" s="7"/>
      <c r="K434" s="7"/>
      <c r="L434" s="7"/>
      <c r="M434" s="7"/>
    </row>
    <row r="435" spans="4:13" ht="15.75" customHeight="1">
      <c r="D435" s="7"/>
      <c r="E435" s="7"/>
      <c r="F435" s="7"/>
      <c r="G435" s="7"/>
      <c r="H435" s="7"/>
      <c r="I435" s="7"/>
      <c r="J435" s="7"/>
      <c r="K435" s="7"/>
      <c r="L435" s="7"/>
      <c r="M435" s="7"/>
    </row>
    <row r="436" spans="4:13" ht="15.75" customHeight="1">
      <c r="D436" s="7"/>
      <c r="E436" s="7"/>
      <c r="F436" s="7"/>
      <c r="G436" s="7"/>
      <c r="H436" s="7"/>
      <c r="I436" s="7"/>
      <c r="J436" s="7"/>
      <c r="K436" s="7"/>
      <c r="L436" s="7"/>
      <c r="M436" s="7"/>
    </row>
    <row r="437" spans="4:13" ht="15.75" customHeight="1">
      <c r="D437" s="7"/>
      <c r="E437" s="7"/>
      <c r="F437" s="7"/>
      <c r="G437" s="7"/>
      <c r="H437" s="7"/>
      <c r="I437" s="7"/>
      <c r="J437" s="7"/>
      <c r="K437" s="7"/>
      <c r="L437" s="7"/>
      <c r="M437" s="7"/>
    </row>
    <row r="438" spans="4:13" ht="15.75" customHeight="1">
      <c r="D438" s="7"/>
      <c r="E438" s="7"/>
      <c r="F438" s="7"/>
      <c r="G438" s="7"/>
      <c r="H438" s="7"/>
      <c r="I438" s="7"/>
      <c r="J438" s="7"/>
      <c r="K438" s="7"/>
      <c r="L438" s="7"/>
      <c r="M438" s="7"/>
    </row>
    <row r="439" spans="4:13" ht="15.75" customHeight="1">
      <c r="D439" s="7"/>
      <c r="E439" s="7"/>
      <c r="F439" s="7"/>
      <c r="G439" s="7"/>
      <c r="H439" s="7"/>
      <c r="I439" s="7"/>
      <c r="J439" s="7"/>
      <c r="K439" s="7"/>
      <c r="L439" s="7"/>
      <c r="M439" s="7"/>
    </row>
    <row r="440" spans="4:13" ht="15.75" customHeight="1">
      <c r="D440" s="7"/>
      <c r="E440" s="7"/>
      <c r="F440" s="7"/>
      <c r="G440" s="7"/>
      <c r="H440" s="7"/>
      <c r="I440" s="7"/>
      <c r="J440" s="7"/>
      <c r="K440" s="7"/>
      <c r="L440" s="7"/>
      <c r="M440" s="7"/>
    </row>
    <row r="441" spans="4:13" ht="15.75" customHeight="1">
      <c r="D441" s="7"/>
      <c r="E441" s="7"/>
      <c r="F441" s="7"/>
      <c r="G441" s="7"/>
      <c r="H441" s="7"/>
      <c r="I441" s="7"/>
      <c r="J441" s="7"/>
      <c r="K441" s="7"/>
      <c r="L441" s="7"/>
      <c r="M441" s="7"/>
    </row>
    <row r="442" spans="4:13" ht="15.75" customHeight="1">
      <c r="D442" s="7"/>
      <c r="E442" s="7"/>
      <c r="F442" s="7"/>
      <c r="G442" s="7"/>
      <c r="H442" s="7"/>
      <c r="I442" s="7"/>
      <c r="J442" s="7"/>
      <c r="K442" s="7"/>
      <c r="L442" s="7"/>
      <c r="M442" s="7"/>
    </row>
    <row r="443" spans="4:13" ht="15.75" customHeight="1">
      <c r="D443" s="7"/>
      <c r="E443" s="7"/>
      <c r="F443" s="7"/>
      <c r="G443" s="7"/>
      <c r="H443" s="7"/>
      <c r="I443" s="7"/>
      <c r="J443" s="7"/>
      <c r="K443" s="7"/>
      <c r="L443" s="7"/>
      <c r="M443" s="7"/>
    </row>
    <row r="444" spans="4:13" ht="15.75" customHeight="1">
      <c r="D444" s="7"/>
      <c r="E444" s="7"/>
      <c r="F444" s="7"/>
      <c r="G444" s="7"/>
      <c r="H444" s="7"/>
      <c r="I444" s="7"/>
      <c r="J444" s="7"/>
      <c r="K444" s="7"/>
      <c r="L444" s="7"/>
      <c r="M444" s="7"/>
    </row>
    <row r="445" spans="4:13" ht="15.75" customHeight="1">
      <c r="D445" s="7"/>
      <c r="E445" s="7"/>
      <c r="F445" s="7"/>
      <c r="G445" s="7"/>
      <c r="H445" s="7"/>
      <c r="I445" s="7"/>
      <c r="J445" s="7"/>
      <c r="K445" s="7"/>
      <c r="L445" s="7"/>
      <c r="M445" s="7"/>
    </row>
    <row r="446" spans="4:13" ht="15.75" customHeight="1">
      <c r="D446" s="7"/>
      <c r="E446" s="7"/>
      <c r="F446" s="7"/>
      <c r="G446" s="7"/>
      <c r="H446" s="7"/>
      <c r="I446" s="7"/>
      <c r="J446" s="7"/>
      <c r="K446" s="7"/>
      <c r="L446" s="7"/>
      <c r="M446" s="7"/>
    </row>
    <row r="447" spans="4:13" ht="15.75" customHeight="1">
      <c r="D447" s="7"/>
      <c r="E447" s="7"/>
      <c r="F447" s="7"/>
      <c r="G447" s="7"/>
      <c r="H447" s="7"/>
      <c r="I447" s="7"/>
      <c r="J447" s="7"/>
      <c r="K447" s="7"/>
      <c r="L447" s="7"/>
      <c r="M447" s="7"/>
    </row>
    <row r="448" spans="4:13" ht="15.75" customHeight="1">
      <c r="D448" s="7"/>
      <c r="E448" s="7"/>
      <c r="F448" s="7"/>
      <c r="G448" s="7"/>
      <c r="H448" s="7"/>
      <c r="I448" s="7"/>
      <c r="J448" s="7"/>
      <c r="K448" s="7"/>
      <c r="L448" s="7"/>
      <c r="M448" s="7"/>
    </row>
    <row r="449" spans="4:13" ht="15.75" customHeight="1">
      <c r="D449" s="7"/>
      <c r="E449" s="7"/>
      <c r="F449" s="7"/>
      <c r="G449" s="7"/>
      <c r="H449" s="7"/>
      <c r="I449" s="7"/>
      <c r="J449" s="7"/>
      <c r="K449" s="7"/>
      <c r="L449" s="7"/>
      <c r="M449" s="7"/>
    </row>
    <row r="450" spans="4:13" ht="15.75" customHeight="1">
      <c r="D450" s="7"/>
      <c r="E450" s="7"/>
      <c r="F450" s="7"/>
      <c r="G450" s="7"/>
      <c r="H450" s="7"/>
      <c r="I450" s="7"/>
      <c r="J450" s="7"/>
      <c r="K450" s="7"/>
      <c r="L450" s="7"/>
      <c r="M450" s="7"/>
    </row>
    <row r="451" spans="4:13" ht="15.75" customHeight="1">
      <c r="D451" s="7"/>
      <c r="E451" s="7"/>
      <c r="F451" s="7"/>
      <c r="G451" s="7"/>
      <c r="H451" s="7"/>
      <c r="I451" s="7"/>
      <c r="J451" s="7"/>
      <c r="K451" s="7"/>
      <c r="L451" s="7"/>
      <c r="M451" s="7"/>
    </row>
    <row r="452" spans="4:13" ht="15.75" customHeight="1">
      <c r="D452" s="7"/>
      <c r="E452" s="7"/>
      <c r="F452" s="7"/>
      <c r="G452" s="7"/>
      <c r="H452" s="7"/>
      <c r="I452" s="7"/>
      <c r="J452" s="7"/>
      <c r="K452" s="7"/>
      <c r="L452" s="7"/>
      <c r="M452" s="7"/>
    </row>
    <row r="453" spans="4:13" ht="15.75" customHeight="1">
      <c r="D453" s="7"/>
      <c r="E453" s="7"/>
      <c r="F453" s="7"/>
      <c r="G453" s="7"/>
      <c r="H453" s="7"/>
      <c r="I453" s="7"/>
      <c r="J453" s="7"/>
      <c r="K453" s="7"/>
      <c r="L453" s="7"/>
      <c r="M453" s="7"/>
    </row>
    <row r="454" spans="4:13" ht="15.75" customHeight="1">
      <c r="D454" s="7"/>
      <c r="E454" s="7"/>
      <c r="F454" s="7"/>
      <c r="G454" s="7"/>
      <c r="H454" s="7"/>
      <c r="I454" s="7"/>
      <c r="J454" s="7"/>
      <c r="K454" s="7"/>
      <c r="L454" s="7"/>
      <c r="M454" s="7"/>
    </row>
    <row r="455" spans="4:13" ht="15.75" customHeight="1">
      <c r="D455" s="7"/>
      <c r="E455" s="7"/>
      <c r="F455" s="7"/>
      <c r="G455" s="7"/>
      <c r="H455" s="7"/>
      <c r="I455" s="7"/>
      <c r="J455" s="7"/>
      <c r="K455" s="7"/>
      <c r="L455" s="7"/>
      <c r="M455" s="7"/>
    </row>
    <row r="456" spans="4:13" ht="15.75" customHeight="1">
      <c r="D456" s="7"/>
      <c r="E456" s="7"/>
      <c r="F456" s="7"/>
      <c r="G456" s="7"/>
      <c r="H456" s="7"/>
      <c r="I456" s="7"/>
      <c r="J456" s="7"/>
      <c r="K456" s="7"/>
      <c r="L456" s="7"/>
      <c r="M456" s="7"/>
    </row>
    <row r="457" spans="4:13" ht="15.75" customHeight="1">
      <c r="D457" s="7"/>
      <c r="E457" s="7"/>
      <c r="F457" s="7"/>
      <c r="G457" s="7"/>
      <c r="H457" s="7"/>
      <c r="I457" s="7"/>
      <c r="J457" s="7"/>
      <c r="K457" s="7"/>
      <c r="L457" s="7"/>
      <c r="M457" s="7"/>
    </row>
    <row r="458" spans="4:13" ht="15.75" customHeight="1">
      <c r="D458" s="7"/>
      <c r="E458" s="7"/>
      <c r="F458" s="7"/>
      <c r="G458" s="7"/>
      <c r="H458" s="7"/>
      <c r="I458" s="7"/>
      <c r="J458" s="7"/>
      <c r="K458" s="7"/>
      <c r="L458" s="7"/>
      <c r="M458" s="7"/>
    </row>
    <row r="459" spans="4:13" ht="15.75" customHeight="1">
      <c r="D459" s="7"/>
      <c r="E459" s="7"/>
      <c r="F459" s="7"/>
      <c r="G459" s="7"/>
      <c r="H459" s="7"/>
      <c r="I459" s="7"/>
      <c r="J459" s="7"/>
      <c r="K459" s="7"/>
      <c r="L459" s="7"/>
      <c r="M459" s="7"/>
    </row>
    <row r="460" spans="4:13" ht="15.75" customHeight="1">
      <c r="D460" s="7"/>
      <c r="E460" s="7"/>
      <c r="F460" s="7"/>
      <c r="G460" s="7"/>
      <c r="H460" s="7"/>
      <c r="I460" s="7"/>
      <c r="J460" s="7"/>
      <c r="K460" s="7"/>
      <c r="L460" s="7"/>
      <c r="M460" s="7"/>
    </row>
    <row r="461" spans="4:13" ht="15.75" customHeight="1">
      <c r="D461" s="7"/>
      <c r="E461" s="7"/>
      <c r="F461" s="7"/>
      <c r="G461" s="7"/>
      <c r="H461" s="7"/>
      <c r="I461" s="7"/>
      <c r="J461" s="7"/>
      <c r="K461" s="7"/>
      <c r="L461" s="7"/>
      <c r="M461" s="7"/>
    </row>
    <row r="462" spans="4:13" ht="15.75" customHeight="1">
      <c r="D462" s="7"/>
      <c r="E462" s="7"/>
      <c r="F462" s="7"/>
      <c r="G462" s="7"/>
      <c r="H462" s="7"/>
      <c r="I462" s="7"/>
      <c r="J462" s="7"/>
      <c r="K462" s="7"/>
      <c r="L462" s="7"/>
      <c r="M462" s="7"/>
    </row>
    <row r="463" spans="4:13" ht="15.75" customHeight="1">
      <c r="D463" s="7"/>
      <c r="E463" s="7"/>
      <c r="F463" s="7"/>
      <c r="G463" s="7"/>
      <c r="H463" s="7"/>
      <c r="I463" s="7"/>
      <c r="J463" s="7"/>
      <c r="K463" s="7"/>
      <c r="L463" s="7"/>
      <c r="M463" s="7"/>
    </row>
    <row r="464" spans="4:13" ht="15.75" customHeight="1">
      <c r="D464" s="7"/>
      <c r="E464" s="7"/>
      <c r="F464" s="7"/>
      <c r="G464" s="7"/>
      <c r="H464" s="7"/>
      <c r="I464" s="7"/>
      <c r="J464" s="7"/>
      <c r="K464" s="7"/>
      <c r="L464" s="7"/>
      <c r="M464" s="7"/>
    </row>
    <row r="465" spans="4:13" ht="15.75" customHeight="1">
      <c r="D465" s="7"/>
      <c r="E465" s="7"/>
      <c r="F465" s="7"/>
      <c r="G465" s="7"/>
      <c r="H465" s="7"/>
      <c r="I465" s="7"/>
      <c r="J465" s="7"/>
      <c r="K465" s="7"/>
      <c r="L465" s="7"/>
      <c r="M465" s="7"/>
    </row>
    <row r="466" spans="4:13" ht="15.75" customHeight="1">
      <c r="D466" s="7"/>
      <c r="E466" s="7"/>
      <c r="F466" s="7"/>
      <c r="G466" s="7"/>
      <c r="H466" s="7"/>
      <c r="I466" s="7"/>
      <c r="J466" s="7"/>
      <c r="K466" s="7"/>
      <c r="L466" s="7"/>
      <c r="M466" s="7"/>
    </row>
    <row r="467" spans="4:13" ht="15.75" customHeight="1">
      <c r="D467" s="7"/>
      <c r="E467" s="7"/>
      <c r="F467" s="7"/>
      <c r="G467" s="7"/>
      <c r="H467" s="7"/>
      <c r="I467" s="7"/>
      <c r="J467" s="7"/>
      <c r="K467" s="7"/>
      <c r="L467" s="7"/>
      <c r="M467" s="7"/>
    </row>
    <row r="468" spans="4:13" ht="15.75" customHeight="1">
      <c r="D468" s="7"/>
      <c r="E468" s="7"/>
      <c r="F468" s="7"/>
      <c r="G468" s="7"/>
      <c r="H468" s="7"/>
      <c r="I468" s="7"/>
      <c r="J468" s="7"/>
      <c r="K468" s="7"/>
      <c r="L468" s="7"/>
      <c r="M468" s="7"/>
    </row>
    <row r="469" spans="4:13" ht="15.75" customHeight="1">
      <c r="D469" s="7"/>
      <c r="E469" s="7"/>
      <c r="F469" s="7"/>
      <c r="G469" s="7"/>
      <c r="H469" s="7"/>
      <c r="I469" s="7"/>
      <c r="J469" s="7"/>
      <c r="K469" s="7"/>
      <c r="L469" s="7"/>
      <c r="M469" s="7"/>
    </row>
    <row r="470" spans="4:13" ht="15.75" customHeight="1">
      <c r="D470" s="7"/>
      <c r="E470" s="7"/>
      <c r="F470" s="7"/>
      <c r="G470" s="7"/>
      <c r="H470" s="7"/>
      <c r="I470" s="7"/>
      <c r="J470" s="7"/>
      <c r="K470" s="7"/>
      <c r="L470" s="7"/>
      <c r="M470" s="7"/>
    </row>
    <row r="471" spans="4:13" ht="15.75" customHeight="1">
      <c r="D471" s="7"/>
      <c r="E471" s="7"/>
      <c r="F471" s="7"/>
      <c r="G471" s="7"/>
      <c r="H471" s="7"/>
      <c r="I471" s="7"/>
      <c r="J471" s="7"/>
      <c r="K471" s="7"/>
      <c r="L471" s="7"/>
      <c r="M471" s="7"/>
    </row>
    <row r="472" spans="4:13" ht="15.75" customHeight="1">
      <c r="D472" s="7"/>
      <c r="E472" s="7"/>
      <c r="F472" s="7"/>
      <c r="G472" s="7"/>
      <c r="H472" s="7"/>
      <c r="I472" s="7"/>
      <c r="J472" s="7"/>
      <c r="K472" s="7"/>
      <c r="L472" s="7"/>
      <c r="M472" s="7"/>
    </row>
    <row r="473" spans="4:13" ht="15.75" customHeight="1">
      <c r="D473" s="7"/>
      <c r="E473" s="7"/>
      <c r="F473" s="7"/>
      <c r="G473" s="7"/>
      <c r="H473" s="7"/>
      <c r="I473" s="7"/>
      <c r="J473" s="7"/>
      <c r="K473" s="7"/>
      <c r="L473" s="7"/>
      <c r="M473" s="7"/>
    </row>
    <row r="474" spans="4:13" ht="15.75" customHeight="1">
      <c r="D474" s="7"/>
      <c r="E474" s="7"/>
      <c r="F474" s="7"/>
      <c r="G474" s="7"/>
      <c r="H474" s="7"/>
      <c r="I474" s="7"/>
      <c r="J474" s="7"/>
      <c r="K474" s="7"/>
      <c r="L474" s="7"/>
      <c r="M474" s="7"/>
    </row>
    <row r="475" spans="4:13" ht="15.75" customHeight="1">
      <c r="D475" s="7"/>
      <c r="E475" s="7"/>
      <c r="F475" s="7"/>
      <c r="G475" s="7"/>
      <c r="H475" s="7"/>
      <c r="I475" s="7"/>
      <c r="J475" s="7"/>
      <c r="K475" s="7"/>
      <c r="L475" s="7"/>
      <c r="M475" s="7"/>
    </row>
    <row r="476" spans="4:13" ht="15.75" customHeight="1">
      <c r="D476" s="7"/>
      <c r="E476" s="7"/>
      <c r="F476" s="7"/>
      <c r="G476" s="7"/>
      <c r="H476" s="7"/>
      <c r="I476" s="7"/>
      <c r="J476" s="7"/>
      <c r="K476" s="7"/>
      <c r="L476" s="7"/>
      <c r="M476" s="7"/>
    </row>
    <row r="477" spans="4:13" ht="15.75" customHeight="1">
      <c r="D477" s="7"/>
      <c r="E477" s="7"/>
      <c r="F477" s="7"/>
      <c r="G477" s="7"/>
      <c r="H477" s="7"/>
      <c r="I477" s="7"/>
      <c r="J477" s="7"/>
      <c r="K477" s="7"/>
      <c r="L477" s="7"/>
      <c r="M477" s="7"/>
    </row>
    <row r="478" spans="4:13" ht="15.75" customHeight="1">
      <c r="D478" s="7"/>
      <c r="E478" s="7"/>
      <c r="F478" s="7"/>
      <c r="G478" s="7"/>
      <c r="H478" s="7"/>
      <c r="I478" s="7"/>
      <c r="J478" s="7"/>
      <c r="K478" s="7"/>
      <c r="L478" s="7"/>
      <c r="M478" s="7"/>
    </row>
    <row r="479" spans="4:13" ht="15.75" customHeight="1">
      <c r="D479" s="7"/>
      <c r="E479" s="7"/>
      <c r="F479" s="7"/>
      <c r="G479" s="7"/>
      <c r="H479" s="7"/>
      <c r="I479" s="7"/>
      <c r="J479" s="7"/>
      <c r="K479" s="7"/>
      <c r="L479" s="7"/>
      <c r="M479" s="7"/>
    </row>
    <row r="480" spans="4:13" ht="15.75" customHeight="1">
      <c r="D480" s="7"/>
      <c r="E480" s="7"/>
      <c r="F480" s="7"/>
      <c r="G480" s="7"/>
      <c r="H480" s="7"/>
      <c r="I480" s="7"/>
      <c r="J480" s="7"/>
      <c r="K480" s="7"/>
      <c r="L480" s="7"/>
      <c r="M480" s="7"/>
    </row>
    <row r="481" spans="4:13" ht="15.75" customHeight="1">
      <c r="D481" s="7"/>
      <c r="E481" s="7"/>
      <c r="F481" s="7"/>
      <c r="G481" s="7"/>
      <c r="H481" s="7"/>
      <c r="I481" s="7"/>
      <c r="J481" s="7"/>
      <c r="K481" s="7"/>
      <c r="L481" s="7"/>
      <c r="M481" s="7"/>
    </row>
    <row r="482" spans="4:13" ht="15.75" customHeight="1">
      <c r="D482" s="7"/>
      <c r="E482" s="7"/>
      <c r="F482" s="7"/>
      <c r="G482" s="7"/>
      <c r="H482" s="7"/>
      <c r="I482" s="7"/>
      <c r="J482" s="7"/>
      <c r="K482" s="7"/>
      <c r="L482" s="7"/>
      <c r="M482" s="7"/>
    </row>
    <row r="483" spans="4:13" ht="15.75" customHeight="1">
      <c r="D483" s="7"/>
      <c r="E483" s="7"/>
      <c r="F483" s="7"/>
      <c r="G483" s="7"/>
      <c r="H483" s="7"/>
      <c r="I483" s="7"/>
      <c r="J483" s="7"/>
      <c r="K483" s="7"/>
      <c r="L483" s="7"/>
      <c r="M483" s="7"/>
    </row>
    <row r="484" spans="4:13" ht="15.75" customHeight="1">
      <c r="D484" s="7"/>
      <c r="E484" s="7"/>
      <c r="F484" s="7"/>
      <c r="G484" s="7"/>
      <c r="H484" s="7"/>
      <c r="I484" s="7"/>
      <c r="J484" s="7"/>
      <c r="K484" s="7"/>
      <c r="L484" s="7"/>
      <c r="M484" s="7"/>
    </row>
    <row r="485" spans="4:13" ht="15.75" customHeight="1">
      <c r="D485" s="7"/>
      <c r="E485" s="7"/>
      <c r="F485" s="7"/>
      <c r="G485" s="7"/>
      <c r="H485" s="7"/>
      <c r="I485" s="7"/>
      <c r="J485" s="7"/>
      <c r="K485" s="7"/>
      <c r="L485" s="7"/>
      <c r="M485" s="7"/>
    </row>
    <row r="486" spans="4:13" ht="15.75" customHeight="1">
      <c r="D486" s="7"/>
      <c r="E486" s="7"/>
      <c r="F486" s="7"/>
      <c r="G486" s="7"/>
      <c r="H486" s="7"/>
      <c r="I486" s="7"/>
      <c r="J486" s="7"/>
      <c r="K486" s="7"/>
      <c r="L486" s="7"/>
      <c r="M486" s="7"/>
    </row>
    <row r="487" spans="4:13" ht="15.75" customHeight="1">
      <c r="D487" s="7"/>
      <c r="E487" s="7"/>
      <c r="F487" s="7"/>
      <c r="G487" s="7"/>
      <c r="H487" s="7"/>
      <c r="I487" s="7"/>
      <c r="J487" s="7"/>
      <c r="K487" s="7"/>
      <c r="L487" s="7"/>
      <c r="M487" s="7"/>
    </row>
    <row r="488" spans="4:13" ht="15.75" customHeight="1">
      <c r="D488" s="7"/>
      <c r="E488" s="7"/>
      <c r="F488" s="7"/>
      <c r="G488" s="7"/>
      <c r="H488" s="7"/>
      <c r="I488" s="7"/>
      <c r="J488" s="7"/>
      <c r="K488" s="7"/>
      <c r="L488" s="7"/>
      <c r="M488" s="7"/>
    </row>
    <row r="489" spans="4:13" ht="15.75" customHeight="1">
      <c r="D489" s="7"/>
      <c r="E489" s="7"/>
      <c r="F489" s="7"/>
      <c r="G489" s="7"/>
      <c r="H489" s="7"/>
      <c r="I489" s="7"/>
      <c r="J489" s="7"/>
      <c r="K489" s="7"/>
      <c r="L489" s="7"/>
      <c r="M489" s="7"/>
    </row>
    <row r="490" spans="4:13" ht="15.75" customHeight="1">
      <c r="D490" s="7"/>
      <c r="E490" s="7"/>
      <c r="F490" s="7"/>
      <c r="G490" s="7"/>
      <c r="H490" s="7"/>
      <c r="I490" s="7"/>
      <c r="J490" s="7"/>
      <c r="K490" s="7"/>
      <c r="L490" s="7"/>
      <c r="M490" s="7"/>
    </row>
    <row r="491" spans="4:13" ht="15.75" customHeight="1">
      <c r="D491" s="7"/>
      <c r="E491" s="7"/>
      <c r="F491" s="7"/>
      <c r="G491" s="7"/>
      <c r="H491" s="7"/>
      <c r="I491" s="7"/>
      <c r="J491" s="7"/>
      <c r="K491" s="7"/>
      <c r="L491" s="7"/>
      <c r="M491" s="7"/>
    </row>
    <row r="492" spans="4:13" ht="15.75" customHeight="1">
      <c r="D492" s="7"/>
      <c r="E492" s="7"/>
      <c r="F492" s="7"/>
      <c r="G492" s="7"/>
      <c r="H492" s="7"/>
      <c r="I492" s="7"/>
      <c r="J492" s="7"/>
      <c r="K492" s="7"/>
      <c r="L492" s="7"/>
      <c r="M492" s="7"/>
    </row>
    <row r="493" spans="4:13" ht="15.75" customHeight="1">
      <c r="D493" s="7"/>
      <c r="E493" s="7"/>
      <c r="F493" s="7"/>
      <c r="G493" s="7"/>
      <c r="H493" s="7"/>
      <c r="I493" s="7"/>
      <c r="J493" s="7"/>
      <c r="K493" s="7"/>
      <c r="L493" s="7"/>
      <c r="M493" s="7"/>
    </row>
    <row r="494" spans="4:13" ht="15.75" customHeight="1">
      <c r="D494" s="7"/>
      <c r="E494" s="7"/>
      <c r="F494" s="7"/>
      <c r="G494" s="7"/>
      <c r="H494" s="7"/>
      <c r="I494" s="7"/>
      <c r="J494" s="7"/>
      <c r="K494" s="7"/>
      <c r="L494" s="7"/>
      <c r="M494" s="7"/>
    </row>
    <row r="495" spans="4:13" ht="15.75" customHeight="1">
      <c r="D495" s="7"/>
      <c r="E495" s="7"/>
      <c r="F495" s="7"/>
      <c r="G495" s="7"/>
      <c r="H495" s="7"/>
      <c r="I495" s="7"/>
      <c r="J495" s="7"/>
      <c r="K495" s="7"/>
      <c r="L495" s="7"/>
      <c r="M495" s="7"/>
    </row>
    <row r="496" spans="4:13" ht="15.75" customHeight="1">
      <c r="D496" s="7"/>
      <c r="E496" s="7"/>
      <c r="F496" s="7"/>
      <c r="G496" s="7"/>
      <c r="H496" s="7"/>
      <c r="I496" s="7"/>
      <c r="J496" s="7"/>
      <c r="K496" s="7"/>
      <c r="L496" s="7"/>
      <c r="M496" s="7"/>
    </row>
    <row r="497" spans="4:13" ht="15.75" customHeight="1">
      <c r="D497" s="7"/>
      <c r="E497" s="7"/>
      <c r="F497" s="7"/>
      <c r="G497" s="7"/>
      <c r="H497" s="7"/>
      <c r="I497" s="7"/>
      <c r="J497" s="7"/>
      <c r="K497" s="7"/>
      <c r="L497" s="7"/>
      <c r="M497" s="7"/>
    </row>
    <row r="498" spans="4:13" ht="15.75" customHeight="1">
      <c r="D498" s="7"/>
      <c r="E498" s="7"/>
      <c r="F498" s="7"/>
      <c r="G498" s="7"/>
      <c r="H498" s="7"/>
      <c r="I498" s="7"/>
      <c r="J498" s="7"/>
      <c r="K498" s="7"/>
      <c r="L498" s="7"/>
      <c r="M498" s="7"/>
    </row>
    <row r="499" spans="4:13" ht="15.75" customHeight="1">
      <c r="D499" s="7"/>
      <c r="E499" s="7"/>
      <c r="F499" s="7"/>
      <c r="G499" s="7"/>
      <c r="H499" s="7"/>
      <c r="I499" s="7"/>
      <c r="J499" s="7"/>
      <c r="K499" s="7"/>
      <c r="L499" s="7"/>
      <c r="M499" s="7"/>
    </row>
    <row r="500" spans="4:13" ht="15.75" customHeight="1">
      <c r="D500" s="7"/>
      <c r="E500" s="7"/>
      <c r="F500" s="7"/>
      <c r="G500" s="7"/>
      <c r="H500" s="7"/>
      <c r="I500" s="7"/>
      <c r="J500" s="7"/>
      <c r="K500" s="7"/>
      <c r="L500" s="7"/>
      <c r="M500" s="7"/>
    </row>
    <row r="501" spans="4:13" ht="15.75" customHeight="1">
      <c r="D501" s="7"/>
      <c r="E501" s="7"/>
      <c r="F501" s="7"/>
      <c r="G501" s="7"/>
      <c r="H501" s="7"/>
      <c r="I501" s="7"/>
      <c r="J501" s="7"/>
      <c r="K501" s="7"/>
      <c r="L501" s="7"/>
      <c r="M501" s="7"/>
    </row>
    <row r="502" spans="4:13" ht="15.75" customHeight="1">
      <c r="D502" s="7"/>
      <c r="E502" s="7"/>
      <c r="F502" s="7"/>
      <c r="G502" s="7"/>
      <c r="H502" s="7"/>
      <c r="I502" s="7"/>
      <c r="J502" s="7"/>
      <c r="K502" s="7"/>
      <c r="L502" s="7"/>
      <c r="M502" s="7"/>
    </row>
    <row r="503" spans="4:13" ht="15.75" customHeight="1">
      <c r="D503" s="7"/>
      <c r="E503" s="7"/>
      <c r="F503" s="7"/>
      <c r="G503" s="7"/>
      <c r="H503" s="7"/>
      <c r="I503" s="7"/>
      <c r="J503" s="7"/>
      <c r="K503" s="7"/>
      <c r="L503" s="7"/>
      <c r="M503" s="7"/>
    </row>
    <row r="504" spans="4:13" ht="15.75" customHeight="1">
      <c r="D504" s="7"/>
      <c r="E504" s="7"/>
      <c r="F504" s="7"/>
      <c r="G504" s="7"/>
      <c r="H504" s="7"/>
      <c r="I504" s="7"/>
      <c r="J504" s="7"/>
      <c r="K504" s="7"/>
      <c r="L504" s="7"/>
      <c r="M504" s="7"/>
    </row>
    <row r="505" spans="4:13" ht="15.75" customHeight="1">
      <c r="D505" s="7"/>
      <c r="E505" s="7"/>
      <c r="F505" s="7"/>
      <c r="G505" s="7"/>
      <c r="H505" s="7"/>
      <c r="I505" s="7"/>
      <c r="J505" s="7"/>
      <c r="K505" s="7"/>
      <c r="L505" s="7"/>
      <c r="M505" s="7"/>
    </row>
    <row r="506" spans="4:13" ht="15.75" customHeight="1">
      <c r="D506" s="7"/>
      <c r="E506" s="7"/>
      <c r="F506" s="7"/>
      <c r="G506" s="7"/>
      <c r="H506" s="7"/>
      <c r="I506" s="7"/>
      <c r="J506" s="7"/>
      <c r="K506" s="7"/>
      <c r="L506" s="7"/>
      <c r="M506" s="7"/>
    </row>
    <row r="507" spans="4:13" ht="15.75" customHeight="1">
      <c r="D507" s="7"/>
      <c r="E507" s="7"/>
      <c r="F507" s="7"/>
      <c r="G507" s="7"/>
      <c r="H507" s="7"/>
      <c r="I507" s="7"/>
      <c r="J507" s="7"/>
      <c r="K507" s="7"/>
      <c r="L507" s="7"/>
      <c r="M507" s="7"/>
    </row>
    <row r="508" spans="4:13" ht="15.75" customHeight="1">
      <c r="D508" s="7"/>
      <c r="E508" s="7"/>
      <c r="F508" s="7"/>
      <c r="G508" s="7"/>
      <c r="H508" s="7"/>
      <c r="I508" s="7"/>
      <c r="J508" s="7"/>
      <c r="K508" s="7"/>
      <c r="L508" s="7"/>
      <c r="M508" s="7"/>
    </row>
    <row r="509" spans="4:13" ht="15.75" customHeight="1">
      <c r="D509" s="7"/>
      <c r="E509" s="7"/>
      <c r="F509" s="7"/>
      <c r="G509" s="7"/>
      <c r="H509" s="7"/>
      <c r="I509" s="7"/>
      <c r="J509" s="7"/>
      <c r="K509" s="7"/>
      <c r="L509" s="7"/>
      <c r="M509" s="7"/>
    </row>
    <row r="510" spans="4:13" ht="15.75" customHeight="1">
      <c r="D510" s="7"/>
      <c r="E510" s="7"/>
      <c r="F510" s="7"/>
      <c r="G510" s="7"/>
      <c r="H510" s="7"/>
      <c r="I510" s="7"/>
      <c r="J510" s="7"/>
      <c r="K510" s="7"/>
      <c r="L510" s="7"/>
      <c r="M510" s="7"/>
    </row>
    <row r="511" spans="4:13" ht="15.75" customHeight="1">
      <c r="D511" s="7"/>
      <c r="E511" s="7"/>
      <c r="F511" s="7"/>
      <c r="G511" s="7"/>
      <c r="H511" s="7"/>
      <c r="I511" s="7"/>
      <c r="J511" s="7"/>
      <c r="K511" s="7"/>
      <c r="L511" s="7"/>
      <c r="M511" s="7"/>
    </row>
    <row r="512" spans="4:13" ht="15.75" customHeight="1">
      <c r="D512" s="7"/>
      <c r="E512" s="7"/>
      <c r="F512" s="7"/>
      <c r="G512" s="7"/>
      <c r="H512" s="7"/>
      <c r="I512" s="7"/>
      <c r="J512" s="7"/>
      <c r="K512" s="7"/>
      <c r="L512" s="7"/>
      <c r="M512" s="7"/>
    </row>
    <row r="513" spans="4:13" ht="15.75" customHeight="1">
      <c r="D513" s="7"/>
      <c r="E513" s="7"/>
      <c r="F513" s="7"/>
      <c r="G513" s="7"/>
      <c r="H513" s="7"/>
      <c r="I513" s="7"/>
      <c r="J513" s="7"/>
      <c r="K513" s="7"/>
      <c r="L513" s="7"/>
      <c r="M513" s="7"/>
    </row>
    <row r="514" spans="4:13" ht="15.75" customHeight="1">
      <c r="D514" s="7"/>
      <c r="E514" s="7"/>
      <c r="F514" s="7"/>
      <c r="G514" s="7"/>
      <c r="H514" s="7"/>
      <c r="I514" s="7"/>
      <c r="J514" s="7"/>
      <c r="K514" s="7"/>
      <c r="L514" s="7"/>
      <c r="M514" s="7"/>
    </row>
    <row r="515" spans="4:13" ht="15.75" customHeight="1">
      <c r="D515" s="7"/>
      <c r="E515" s="7"/>
      <c r="F515" s="7"/>
      <c r="G515" s="7"/>
      <c r="H515" s="7"/>
      <c r="I515" s="7"/>
      <c r="J515" s="7"/>
      <c r="K515" s="7"/>
      <c r="L515" s="7"/>
      <c r="M515" s="7"/>
    </row>
    <row r="516" spans="4:13" ht="15.75" customHeight="1">
      <c r="D516" s="7"/>
      <c r="E516" s="7"/>
      <c r="F516" s="7"/>
      <c r="G516" s="7"/>
      <c r="H516" s="7"/>
      <c r="I516" s="7"/>
      <c r="J516" s="7"/>
      <c r="K516" s="7"/>
      <c r="L516" s="7"/>
      <c r="M516" s="7"/>
    </row>
    <row r="517" spans="4:13" ht="15.75" customHeight="1">
      <c r="D517" s="7"/>
      <c r="E517" s="7"/>
      <c r="F517" s="7"/>
      <c r="G517" s="7"/>
      <c r="H517" s="7"/>
      <c r="I517" s="7"/>
      <c r="J517" s="7"/>
      <c r="K517" s="7"/>
      <c r="L517" s="7"/>
      <c r="M517" s="7"/>
    </row>
    <row r="518" spans="4:13" ht="15.75" customHeight="1">
      <c r="D518" s="7"/>
      <c r="E518" s="7"/>
      <c r="F518" s="7"/>
      <c r="G518" s="7"/>
      <c r="H518" s="7"/>
      <c r="I518" s="7"/>
      <c r="J518" s="7"/>
      <c r="K518" s="7"/>
      <c r="L518" s="7"/>
      <c r="M518" s="7"/>
    </row>
    <row r="519" spans="4:13" ht="15.75" customHeight="1">
      <c r="D519" s="7"/>
      <c r="E519" s="7"/>
      <c r="F519" s="7"/>
      <c r="G519" s="7"/>
      <c r="H519" s="7"/>
      <c r="I519" s="7"/>
      <c r="J519" s="7"/>
      <c r="K519" s="7"/>
      <c r="L519" s="7"/>
      <c r="M519" s="7"/>
    </row>
    <row r="520" spans="4:13" ht="15.75" customHeight="1">
      <c r="D520" s="7"/>
      <c r="E520" s="7"/>
      <c r="F520" s="7"/>
      <c r="G520" s="7"/>
      <c r="H520" s="7"/>
      <c r="I520" s="7"/>
      <c r="J520" s="7"/>
      <c r="K520" s="7"/>
      <c r="L520" s="7"/>
      <c r="M520" s="7"/>
    </row>
    <row r="521" spans="4:13" ht="15.75" customHeight="1">
      <c r="D521" s="7"/>
      <c r="E521" s="7"/>
      <c r="F521" s="7"/>
      <c r="G521" s="7"/>
      <c r="H521" s="7"/>
      <c r="I521" s="7"/>
      <c r="J521" s="7"/>
      <c r="K521" s="7"/>
      <c r="L521" s="7"/>
      <c r="M521" s="7"/>
    </row>
    <row r="522" spans="4:13" ht="15.75" customHeight="1">
      <c r="D522" s="7"/>
      <c r="E522" s="7"/>
      <c r="F522" s="7"/>
      <c r="G522" s="7"/>
      <c r="H522" s="7"/>
      <c r="I522" s="7"/>
      <c r="J522" s="7"/>
      <c r="K522" s="7"/>
      <c r="L522" s="7"/>
      <c r="M522" s="7"/>
    </row>
    <row r="523" spans="4:13" ht="15.75" customHeight="1">
      <c r="D523" s="7"/>
      <c r="E523" s="7"/>
      <c r="F523" s="7"/>
      <c r="G523" s="7"/>
      <c r="H523" s="7"/>
      <c r="I523" s="7"/>
      <c r="J523" s="7"/>
      <c r="K523" s="7"/>
      <c r="L523" s="7"/>
      <c r="M523" s="7"/>
    </row>
    <row r="524" spans="4:13" ht="15.75" customHeight="1">
      <c r="D524" s="7"/>
      <c r="E524" s="7"/>
      <c r="F524" s="7"/>
      <c r="G524" s="7"/>
      <c r="H524" s="7"/>
      <c r="I524" s="7"/>
      <c r="J524" s="7"/>
      <c r="K524" s="7"/>
      <c r="L524" s="7"/>
      <c r="M524" s="7"/>
    </row>
    <row r="525" spans="4:13" ht="15.75" customHeight="1">
      <c r="D525" s="7"/>
      <c r="E525" s="7"/>
      <c r="F525" s="7"/>
      <c r="G525" s="7"/>
      <c r="H525" s="7"/>
      <c r="I525" s="7"/>
      <c r="J525" s="7"/>
      <c r="K525" s="7"/>
      <c r="L525" s="7"/>
      <c r="M525" s="7"/>
    </row>
    <row r="526" spans="4:13" ht="15.75" customHeight="1">
      <c r="D526" s="7"/>
      <c r="E526" s="7"/>
      <c r="F526" s="7"/>
      <c r="G526" s="7"/>
      <c r="H526" s="7"/>
      <c r="I526" s="7"/>
      <c r="J526" s="7"/>
      <c r="K526" s="7"/>
      <c r="L526" s="7"/>
      <c r="M526" s="7"/>
    </row>
    <row r="527" spans="4:13" ht="15.75" customHeight="1">
      <c r="D527" s="7"/>
      <c r="E527" s="7"/>
      <c r="F527" s="7"/>
      <c r="G527" s="7"/>
      <c r="H527" s="7"/>
      <c r="I527" s="7"/>
      <c r="J527" s="7"/>
      <c r="K527" s="7"/>
      <c r="L527" s="7"/>
      <c r="M527" s="7"/>
    </row>
    <row r="528" spans="4:13" ht="15.75" customHeight="1">
      <c r="D528" s="7"/>
      <c r="E528" s="7"/>
      <c r="F528" s="7"/>
      <c r="G528" s="7"/>
      <c r="H528" s="7"/>
      <c r="I528" s="7"/>
      <c r="J528" s="7"/>
      <c r="K528" s="7"/>
      <c r="L528" s="7"/>
      <c r="M528" s="7"/>
    </row>
    <row r="529" spans="4:13" ht="15.75" customHeight="1">
      <c r="D529" s="7"/>
      <c r="E529" s="7"/>
      <c r="F529" s="7"/>
      <c r="G529" s="7"/>
      <c r="H529" s="7"/>
      <c r="I529" s="7"/>
      <c r="J529" s="7"/>
      <c r="K529" s="7"/>
      <c r="L529" s="7"/>
      <c r="M529" s="7"/>
    </row>
    <row r="530" spans="4:13" ht="15.75" customHeight="1">
      <c r="D530" s="7"/>
      <c r="E530" s="7"/>
      <c r="F530" s="7"/>
      <c r="G530" s="7"/>
      <c r="H530" s="7"/>
      <c r="I530" s="7"/>
      <c r="J530" s="7"/>
      <c r="K530" s="7"/>
      <c r="L530" s="7"/>
      <c r="M530" s="7"/>
    </row>
    <row r="531" spans="4:13" ht="15.75" customHeight="1">
      <c r="D531" s="7"/>
      <c r="E531" s="7"/>
      <c r="F531" s="7"/>
      <c r="G531" s="7"/>
      <c r="H531" s="7"/>
      <c r="I531" s="7"/>
      <c r="J531" s="7"/>
      <c r="K531" s="7"/>
      <c r="L531" s="7"/>
      <c r="M531" s="7"/>
    </row>
    <row r="532" spans="4:13" ht="15.75" customHeight="1">
      <c r="D532" s="7"/>
      <c r="E532" s="7"/>
      <c r="F532" s="7"/>
      <c r="G532" s="7"/>
      <c r="H532" s="7"/>
      <c r="I532" s="7"/>
      <c r="J532" s="7"/>
      <c r="K532" s="7"/>
      <c r="L532" s="7"/>
      <c r="M532" s="7"/>
    </row>
    <row r="533" spans="4:13" ht="15.75" customHeight="1">
      <c r="D533" s="7"/>
      <c r="E533" s="7"/>
      <c r="F533" s="7"/>
      <c r="G533" s="7"/>
      <c r="H533" s="7"/>
      <c r="I533" s="7"/>
      <c r="J533" s="7"/>
      <c r="K533" s="7"/>
      <c r="L533" s="7"/>
      <c r="M533" s="7"/>
    </row>
    <row r="534" spans="4:13" ht="15.75" customHeight="1">
      <c r="D534" s="7"/>
      <c r="E534" s="7"/>
      <c r="F534" s="7"/>
      <c r="G534" s="7"/>
      <c r="H534" s="7"/>
      <c r="I534" s="7"/>
      <c r="J534" s="7"/>
      <c r="K534" s="7"/>
      <c r="L534" s="7"/>
      <c r="M534" s="7"/>
    </row>
    <row r="535" spans="4:13" ht="15.75" customHeight="1">
      <c r="D535" s="7"/>
      <c r="E535" s="7"/>
      <c r="F535" s="7"/>
      <c r="G535" s="7"/>
      <c r="H535" s="7"/>
      <c r="I535" s="7"/>
      <c r="J535" s="7"/>
      <c r="K535" s="7"/>
      <c r="L535" s="7"/>
      <c r="M535" s="7"/>
    </row>
    <row r="536" spans="4:13" ht="15.75" customHeight="1">
      <c r="D536" s="7"/>
      <c r="E536" s="7"/>
      <c r="F536" s="7"/>
      <c r="G536" s="7"/>
      <c r="H536" s="7"/>
      <c r="I536" s="7"/>
      <c r="J536" s="7"/>
      <c r="K536" s="7"/>
      <c r="L536" s="7"/>
      <c r="M536" s="7"/>
    </row>
    <row r="537" spans="4:13" ht="15.75" customHeight="1">
      <c r="D537" s="7"/>
      <c r="E537" s="7"/>
      <c r="F537" s="7"/>
      <c r="G537" s="7"/>
      <c r="H537" s="7"/>
      <c r="I537" s="7"/>
      <c r="J537" s="7"/>
      <c r="K537" s="7"/>
      <c r="L537" s="7"/>
      <c r="M537" s="7"/>
    </row>
    <row r="538" spans="4:13" ht="15.75" customHeight="1">
      <c r="D538" s="7"/>
      <c r="E538" s="7"/>
      <c r="F538" s="7"/>
      <c r="G538" s="7"/>
      <c r="H538" s="7"/>
      <c r="I538" s="7"/>
      <c r="J538" s="7"/>
      <c r="K538" s="7"/>
      <c r="L538" s="7"/>
      <c r="M538" s="7"/>
    </row>
    <row r="539" spans="4:13" ht="15.75" customHeight="1">
      <c r="D539" s="7"/>
      <c r="E539" s="7"/>
      <c r="F539" s="7"/>
      <c r="G539" s="7"/>
      <c r="H539" s="7"/>
      <c r="I539" s="7"/>
      <c r="J539" s="7"/>
      <c r="K539" s="7"/>
      <c r="L539" s="7"/>
      <c r="M539" s="7"/>
    </row>
    <row r="540" spans="4:13" ht="15.75" customHeight="1">
      <c r="D540" s="7"/>
      <c r="E540" s="7"/>
      <c r="F540" s="7"/>
      <c r="G540" s="7"/>
      <c r="H540" s="7"/>
      <c r="I540" s="7"/>
      <c r="J540" s="7"/>
      <c r="K540" s="7"/>
      <c r="L540" s="7"/>
      <c r="M540" s="7"/>
    </row>
    <row r="541" spans="4:13" ht="15.75" customHeight="1">
      <c r="D541" s="7"/>
      <c r="E541" s="7"/>
      <c r="F541" s="7"/>
      <c r="G541" s="7"/>
      <c r="H541" s="7"/>
      <c r="I541" s="7"/>
      <c r="J541" s="7"/>
      <c r="K541" s="7"/>
      <c r="L541" s="7"/>
      <c r="M541" s="7"/>
    </row>
    <row r="542" spans="4:13" ht="15.75" customHeight="1">
      <c r="D542" s="7"/>
      <c r="E542" s="7"/>
      <c r="F542" s="7"/>
      <c r="G542" s="7"/>
      <c r="H542" s="7"/>
      <c r="I542" s="7"/>
      <c r="J542" s="7"/>
      <c r="K542" s="7"/>
      <c r="L542" s="7"/>
      <c r="M542" s="7"/>
    </row>
    <row r="543" spans="4:13" ht="15.75" customHeight="1">
      <c r="D543" s="7"/>
      <c r="E543" s="7"/>
      <c r="F543" s="7"/>
      <c r="G543" s="7"/>
      <c r="H543" s="7"/>
      <c r="I543" s="7"/>
      <c r="J543" s="7"/>
      <c r="K543" s="7"/>
      <c r="L543" s="7"/>
      <c r="M543" s="7"/>
    </row>
    <row r="544" spans="4:13" ht="15.75" customHeight="1">
      <c r="D544" s="7"/>
      <c r="E544" s="7"/>
      <c r="F544" s="7"/>
      <c r="G544" s="7"/>
      <c r="H544" s="7"/>
      <c r="I544" s="7"/>
      <c r="J544" s="7"/>
      <c r="K544" s="7"/>
      <c r="L544" s="7"/>
      <c r="M544" s="7"/>
    </row>
    <row r="545" spans="4:13" ht="15.75" customHeight="1">
      <c r="D545" s="7"/>
      <c r="E545" s="7"/>
      <c r="F545" s="7"/>
      <c r="G545" s="7"/>
      <c r="H545" s="7"/>
      <c r="I545" s="7"/>
      <c r="J545" s="7"/>
      <c r="K545" s="7"/>
      <c r="L545" s="7"/>
      <c r="M545" s="7"/>
    </row>
    <row r="546" spans="4:13" ht="15.75" customHeight="1">
      <c r="D546" s="7"/>
      <c r="E546" s="7"/>
      <c r="F546" s="7"/>
      <c r="G546" s="7"/>
      <c r="H546" s="7"/>
      <c r="I546" s="7"/>
      <c r="J546" s="7"/>
      <c r="K546" s="7"/>
      <c r="L546" s="7"/>
      <c r="M546" s="7"/>
    </row>
    <row r="547" spans="4:13" ht="15.75" customHeight="1">
      <c r="D547" s="7"/>
      <c r="E547" s="7"/>
      <c r="F547" s="7"/>
      <c r="G547" s="7"/>
      <c r="H547" s="7"/>
      <c r="I547" s="7"/>
      <c r="J547" s="7"/>
      <c r="K547" s="7"/>
      <c r="L547" s="7"/>
      <c r="M547" s="7"/>
    </row>
    <row r="548" spans="4:13" ht="15.75" customHeight="1">
      <c r="D548" s="7"/>
      <c r="E548" s="7"/>
      <c r="F548" s="7"/>
      <c r="G548" s="7"/>
      <c r="H548" s="7"/>
      <c r="I548" s="7"/>
      <c r="J548" s="7"/>
      <c r="K548" s="7"/>
      <c r="L548" s="7"/>
      <c r="M548" s="7"/>
    </row>
    <row r="549" spans="4:13" ht="15.75" customHeight="1">
      <c r="D549" s="7"/>
      <c r="E549" s="7"/>
      <c r="F549" s="7"/>
      <c r="G549" s="7"/>
      <c r="H549" s="7"/>
      <c r="I549" s="7"/>
      <c r="J549" s="7"/>
      <c r="K549" s="7"/>
      <c r="L549" s="7"/>
      <c r="M549" s="7"/>
    </row>
    <row r="550" spans="4:13" ht="15.75" customHeight="1">
      <c r="D550" s="7"/>
      <c r="E550" s="7"/>
      <c r="F550" s="7"/>
      <c r="G550" s="7"/>
      <c r="H550" s="7"/>
      <c r="I550" s="7"/>
      <c r="J550" s="7"/>
      <c r="K550" s="7"/>
      <c r="L550" s="7"/>
      <c r="M550" s="7"/>
    </row>
    <row r="551" spans="4:13" ht="15.75" customHeight="1">
      <c r="D551" s="7"/>
      <c r="E551" s="7"/>
      <c r="F551" s="7"/>
      <c r="G551" s="7"/>
      <c r="H551" s="7"/>
      <c r="I551" s="7"/>
      <c r="J551" s="7"/>
      <c r="K551" s="7"/>
      <c r="L551" s="7"/>
      <c r="M551" s="7"/>
    </row>
    <row r="552" spans="4:13" ht="15.75" customHeight="1">
      <c r="D552" s="7"/>
      <c r="E552" s="7"/>
      <c r="F552" s="7"/>
      <c r="G552" s="7"/>
      <c r="H552" s="7"/>
      <c r="I552" s="7"/>
      <c r="J552" s="7"/>
      <c r="K552" s="7"/>
      <c r="L552" s="7"/>
      <c r="M552" s="7"/>
    </row>
    <row r="553" spans="4:13" ht="15.75" customHeight="1">
      <c r="D553" s="7"/>
      <c r="E553" s="7"/>
      <c r="F553" s="7"/>
      <c r="G553" s="7"/>
      <c r="H553" s="7"/>
      <c r="I553" s="7"/>
      <c r="J553" s="7"/>
      <c r="K553" s="7"/>
      <c r="L553" s="7"/>
      <c r="M553" s="7"/>
    </row>
    <row r="554" spans="4:13" ht="15.75" customHeight="1">
      <c r="D554" s="7"/>
      <c r="E554" s="7"/>
      <c r="F554" s="7"/>
      <c r="G554" s="7"/>
      <c r="H554" s="7"/>
      <c r="I554" s="7"/>
      <c r="J554" s="7"/>
      <c r="K554" s="7"/>
      <c r="L554" s="7"/>
      <c r="M554" s="7"/>
    </row>
    <row r="555" spans="4:13" ht="15.75" customHeight="1">
      <c r="D555" s="7"/>
      <c r="E555" s="7"/>
      <c r="F555" s="7"/>
      <c r="G555" s="7"/>
      <c r="H555" s="7"/>
      <c r="I555" s="7"/>
      <c r="J555" s="7"/>
      <c r="K555" s="7"/>
      <c r="L555" s="7"/>
      <c r="M555" s="7"/>
    </row>
    <row r="556" spans="4:13" ht="15.75" customHeight="1">
      <c r="D556" s="7"/>
      <c r="E556" s="7"/>
      <c r="F556" s="7"/>
      <c r="G556" s="7"/>
      <c r="H556" s="7"/>
      <c r="I556" s="7"/>
      <c r="J556" s="7"/>
      <c r="K556" s="7"/>
      <c r="L556" s="7"/>
      <c r="M556" s="7"/>
    </row>
    <row r="557" spans="4:13" ht="15.75" customHeight="1">
      <c r="D557" s="7"/>
      <c r="E557" s="7"/>
      <c r="F557" s="7"/>
      <c r="G557" s="7"/>
      <c r="H557" s="7"/>
      <c r="I557" s="7"/>
      <c r="J557" s="7"/>
      <c r="K557" s="7"/>
      <c r="L557" s="7"/>
      <c r="M557" s="7"/>
    </row>
    <row r="558" spans="4:13" ht="15.75" customHeight="1">
      <c r="D558" s="7"/>
      <c r="E558" s="7"/>
      <c r="F558" s="7"/>
      <c r="G558" s="7"/>
      <c r="H558" s="7"/>
      <c r="I558" s="7"/>
      <c r="J558" s="7"/>
      <c r="K558" s="7"/>
      <c r="L558" s="7"/>
      <c r="M558" s="7"/>
    </row>
    <row r="559" spans="4:13" ht="15.75" customHeight="1">
      <c r="D559" s="7"/>
      <c r="E559" s="7"/>
      <c r="F559" s="7"/>
      <c r="G559" s="7"/>
      <c r="H559" s="7"/>
      <c r="I559" s="7"/>
      <c r="J559" s="7"/>
      <c r="K559" s="7"/>
      <c r="L559" s="7"/>
      <c r="M559" s="7"/>
    </row>
    <row r="560" spans="4:13" ht="15.75" customHeight="1">
      <c r="D560" s="7"/>
      <c r="E560" s="7"/>
      <c r="F560" s="7"/>
      <c r="G560" s="7"/>
      <c r="H560" s="7"/>
      <c r="I560" s="7"/>
      <c r="J560" s="7"/>
      <c r="K560" s="7"/>
      <c r="L560" s="7"/>
      <c r="M560" s="7"/>
    </row>
    <row r="561" spans="4:13" ht="15.75" customHeight="1">
      <c r="D561" s="7"/>
      <c r="E561" s="7"/>
      <c r="F561" s="7"/>
      <c r="G561" s="7"/>
      <c r="H561" s="7"/>
      <c r="I561" s="7"/>
      <c r="J561" s="7"/>
      <c r="K561" s="7"/>
      <c r="L561" s="7"/>
      <c r="M561" s="7"/>
    </row>
    <row r="562" spans="4:13" ht="15.75" customHeight="1">
      <c r="D562" s="7"/>
      <c r="E562" s="7"/>
      <c r="F562" s="7"/>
      <c r="G562" s="7"/>
      <c r="H562" s="7"/>
      <c r="I562" s="7"/>
      <c r="J562" s="7"/>
      <c r="K562" s="7"/>
      <c r="L562" s="7"/>
      <c r="M562" s="7"/>
    </row>
    <row r="563" spans="4:13" ht="15.75" customHeight="1">
      <c r="D563" s="7"/>
      <c r="E563" s="7"/>
      <c r="F563" s="7"/>
      <c r="G563" s="7"/>
      <c r="H563" s="7"/>
      <c r="I563" s="7"/>
      <c r="J563" s="7"/>
      <c r="K563" s="7"/>
      <c r="L563" s="7"/>
      <c r="M563" s="7"/>
    </row>
    <row r="564" spans="4:13" ht="15.75" customHeight="1">
      <c r="D564" s="7"/>
      <c r="E564" s="7"/>
      <c r="F564" s="7"/>
      <c r="G564" s="7"/>
      <c r="H564" s="7"/>
      <c r="I564" s="7"/>
      <c r="J564" s="7"/>
      <c r="K564" s="7"/>
      <c r="L564" s="7"/>
      <c r="M564" s="7"/>
    </row>
    <row r="565" spans="4:13" ht="15.75" customHeight="1">
      <c r="D565" s="7"/>
      <c r="E565" s="7"/>
      <c r="F565" s="7"/>
      <c r="G565" s="7"/>
      <c r="H565" s="7"/>
      <c r="I565" s="7"/>
      <c r="J565" s="7"/>
      <c r="K565" s="7"/>
      <c r="L565" s="7"/>
      <c r="M565" s="7"/>
    </row>
    <row r="566" spans="4:13" ht="15.75" customHeight="1">
      <c r="D566" s="7"/>
      <c r="E566" s="7"/>
      <c r="F566" s="7"/>
      <c r="G566" s="7"/>
      <c r="H566" s="7"/>
      <c r="I566" s="7"/>
      <c r="J566" s="7"/>
      <c r="K566" s="7"/>
      <c r="L566" s="7"/>
      <c r="M566" s="7"/>
    </row>
    <row r="567" spans="4:13" ht="15.75" customHeight="1">
      <c r="D567" s="7"/>
      <c r="E567" s="7"/>
      <c r="F567" s="7"/>
      <c r="G567" s="7"/>
      <c r="H567" s="7"/>
      <c r="I567" s="7"/>
      <c r="J567" s="7"/>
      <c r="K567" s="7"/>
      <c r="L567" s="7"/>
      <c r="M567" s="7"/>
    </row>
    <row r="568" spans="4:13" ht="15.75" customHeight="1">
      <c r="D568" s="7"/>
      <c r="E568" s="7"/>
      <c r="F568" s="7"/>
      <c r="G568" s="7"/>
      <c r="H568" s="7"/>
      <c r="I568" s="7"/>
      <c r="J568" s="7"/>
      <c r="K568" s="7"/>
      <c r="L568" s="7"/>
      <c r="M568" s="7"/>
    </row>
    <row r="569" spans="4:13" ht="15.75" customHeight="1">
      <c r="D569" s="7"/>
      <c r="E569" s="7"/>
      <c r="F569" s="7"/>
      <c r="G569" s="7"/>
      <c r="H569" s="7"/>
      <c r="I569" s="7"/>
      <c r="J569" s="7"/>
      <c r="K569" s="7"/>
      <c r="L569" s="7"/>
      <c r="M569" s="7"/>
    </row>
    <row r="570" spans="4:13" ht="15.75" customHeight="1">
      <c r="D570" s="7"/>
      <c r="E570" s="7"/>
      <c r="F570" s="7"/>
      <c r="G570" s="7"/>
      <c r="H570" s="7"/>
      <c r="I570" s="7"/>
      <c r="J570" s="7"/>
      <c r="K570" s="7"/>
      <c r="L570" s="7"/>
      <c r="M570" s="7"/>
    </row>
    <row r="571" spans="4:13" ht="15.75" customHeight="1">
      <c r="D571" s="7"/>
      <c r="E571" s="7"/>
      <c r="F571" s="7"/>
      <c r="G571" s="7"/>
      <c r="H571" s="7"/>
      <c r="I571" s="7"/>
      <c r="J571" s="7"/>
      <c r="K571" s="7"/>
      <c r="L571" s="7"/>
      <c r="M571" s="7"/>
    </row>
    <row r="572" spans="4:13" ht="15.75" customHeight="1">
      <c r="D572" s="7"/>
      <c r="E572" s="7"/>
      <c r="F572" s="7"/>
      <c r="G572" s="7"/>
      <c r="H572" s="7"/>
      <c r="I572" s="7"/>
      <c r="J572" s="7"/>
      <c r="K572" s="7"/>
      <c r="L572" s="7"/>
      <c r="M572" s="7"/>
    </row>
    <row r="573" spans="4:13" ht="15.75" customHeight="1">
      <c r="D573" s="7"/>
      <c r="E573" s="7"/>
      <c r="F573" s="7"/>
      <c r="G573" s="7"/>
      <c r="H573" s="7"/>
      <c r="I573" s="7"/>
      <c r="J573" s="7"/>
      <c r="K573" s="7"/>
      <c r="L573" s="7"/>
      <c r="M573" s="7"/>
    </row>
    <row r="574" spans="4:13" ht="15.75" customHeight="1">
      <c r="D574" s="7"/>
      <c r="E574" s="7"/>
      <c r="F574" s="7"/>
      <c r="G574" s="7"/>
      <c r="H574" s="7"/>
      <c r="I574" s="7"/>
      <c r="J574" s="7"/>
      <c r="K574" s="7"/>
      <c r="L574" s="7"/>
      <c r="M574" s="7"/>
    </row>
    <row r="575" spans="4:13" ht="15.75" customHeight="1">
      <c r="D575" s="7"/>
      <c r="E575" s="7"/>
      <c r="F575" s="7"/>
      <c r="G575" s="7"/>
      <c r="H575" s="7"/>
      <c r="I575" s="7"/>
      <c r="J575" s="7"/>
      <c r="K575" s="7"/>
      <c r="L575" s="7"/>
      <c r="M575" s="7"/>
    </row>
    <row r="576" spans="4:13" ht="15.75" customHeight="1">
      <c r="D576" s="7"/>
      <c r="E576" s="7"/>
      <c r="F576" s="7"/>
      <c r="G576" s="7"/>
      <c r="H576" s="7"/>
      <c r="I576" s="7"/>
      <c r="J576" s="7"/>
      <c r="K576" s="7"/>
      <c r="L576" s="7"/>
      <c r="M576" s="7"/>
    </row>
    <row r="577" spans="4:13" ht="15.75" customHeight="1">
      <c r="D577" s="7"/>
      <c r="E577" s="7"/>
      <c r="F577" s="7"/>
      <c r="G577" s="7"/>
      <c r="H577" s="7"/>
      <c r="I577" s="7"/>
      <c r="J577" s="7"/>
      <c r="K577" s="7"/>
      <c r="L577" s="7"/>
      <c r="M577" s="7"/>
    </row>
    <row r="578" spans="4:13" ht="15.75" customHeight="1">
      <c r="D578" s="7"/>
      <c r="E578" s="7"/>
      <c r="F578" s="7"/>
      <c r="G578" s="7"/>
      <c r="H578" s="7"/>
      <c r="I578" s="7"/>
      <c r="J578" s="7"/>
      <c r="K578" s="7"/>
      <c r="L578" s="7"/>
      <c r="M578" s="7"/>
    </row>
    <row r="579" spans="4:13" ht="15.75" customHeight="1">
      <c r="D579" s="7"/>
      <c r="E579" s="7"/>
      <c r="F579" s="7"/>
      <c r="G579" s="7"/>
      <c r="H579" s="7"/>
      <c r="I579" s="7"/>
      <c r="J579" s="7"/>
      <c r="K579" s="7"/>
      <c r="L579" s="7"/>
      <c r="M579" s="7"/>
    </row>
    <row r="580" spans="4:13" ht="15.75" customHeight="1">
      <c r="D580" s="7"/>
      <c r="E580" s="7"/>
      <c r="F580" s="7"/>
      <c r="G580" s="7"/>
      <c r="H580" s="7"/>
      <c r="I580" s="7"/>
      <c r="J580" s="7"/>
      <c r="K580" s="7"/>
      <c r="L580" s="7"/>
      <c r="M580" s="7"/>
    </row>
    <row r="581" spans="4:13" ht="15.75" customHeight="1">
      <c r="D581" s="7"/>
      <c r="E581" s="7"/>
      <c r="F581" s="7"/>
      <c r="G581" s="7"/>
      <c r="H581" s="7"/>
      <c r="I581" s="7"/>
      <c r="J581" s="7"/>
      <c r="K581" s="7"/>
      <c r="L581" s="7"/>
      <c r="M581" s="7"/>
    </row>
    <row r="582" spans="4:13" ht="15.75" customHeight="1">
      <c r="D582" s="7"/>
      <c r="E582" s="7"/>
      <c r="F582" s="7"/>
      <c r="G582" s="7"/>
      <c r="H582" s="7"/>
      <c r="I582" s="7"/>
      <c r="J582" s="7"/>
      <c r="K582" s="7"/>
      <c r="L582" s="7"/>
      <c r="M582" s="7"/>
    </row>
    <row r="583" spans="4:13" ht="15.75" customHeight="1">
      <c r="D583" s="7"/>
      <c r="E583" s="7"/>
      <c r="F583" s="7"/>
      <c r="G583" s="7"/>
      <c r="H583" s="7"/>
      <c r="I583" s="7"/>
      <c r="J583" s="7"/>
      <c r="K583" s="7"/>
      <c r="L583" s="7"/>
      <c r="M583" s="7"/>
    </row>
    <row r="584" spans="4:13" ht="15.75" customHeight="1">
      <c r="D584" s="7"/>
      <c r="E584" s="7"/>
      <c r="F584" s="7"/>
      <c r="G584" s="7"/>
      <c r="H584" s="7"/>
      <c r="I584" s="7"/>
      <c r="J584" s="7"/>
      <c r="K584" s="7"/>
      <c r="L584" s="7"/>
      <c r="M584" s="7"/>
    </row>
    <row r="585" spans="4:13" ht="15.75" customHeight="1">
      <c r="D585" s="7"/>
      <c r="E585" s="7"/>
      <c r="F585" s="7"/>
      <c r="G585" s="7"/>
      <c r="H585" s="7"/>
      <c r="I585" s="7"/>
      <c r="J585" s="7"/>
      <c r="K585" s="7"/>
      <c r="L585" s="7"/>
      <c r="M585" s="7"/>
    </row>
    <row r="586" spans="4:13" ht="15.75" customHeight="1">
      <c r="D586" s="7"/>
      <c r="E586" s="7"/>
      <c r="F586" s="7"/>
      <c r="G586" s="7"/>
      <c r="H586" s="7"/>
      <c r="I586" s="7"/>
      <c r="J586" s="7"/>
      <c r="K586" s="7"/>
      <c r="L586" s="7"/>
      <c r="M586" s="7"/>
    </row>
    <row r="587" spans="4:13" ht="15.75" customHeight="1">
      <c r="D587" s="7"/>
      <c r="E587" s="7"/>
      <c r="F587" s="7"/>
      <c r="G587" s="7"/>
      <c r="H587" s="7"/>
      <c r="I587" s="7"/>
      <c r="J587" s="7"/>
      <c r="K587" s="7"/>
      <c r="L587" s="7"/>
      <c r="M587" s="7"/>
    </row>
    <row r="588" spans="4:13" ht="15.75" customHeight="1">
      <c r="D588" s="7"/>
      <c r="E588" s="7"/>
      <c r="F588" s="7"/>
      <c r="G588" s="7"/>
      <c r="H588" s="7"/>
      <c r="I588" s="7"/>
      <c r="J588" s="7"/>
      <c r="K588" s="7"/>
      <c r="L588" s="7"/>
      <c r="M588" s="7"/>
    </row>
    <row r="589" spans="4:13" ht="15.75" customHeight="1">
      <c r="D589" s="7"/>
      <c r="E589" s="7"/>
      <c r="F589" s="7"/>
      <c r="G589" s="7"/>
      <c r="H589" s="7"/>
      <c r="I589" s="7"/>
      <c r="J589" s="7"/>
      <c r="K589" s="7"/>
      <c r="L589" s="7"/>
      <c r="M589" s="7"/>
    </row>
    <row r="590" spans="4:13" ht="15.75" customHeight="1">
      <c r="D590" s="7"/>
      <c r="E590" s="7"/>
      <c r="F590" s="7"/>
      <c r="G590" s="7"/>
      <c r="H590" s="7"/>
      <c r="I590" s="7"/>
      <c r="J590" s="7"/>
      <c r="K590" s="7"/>
      <c r="L590" s="7"/>
      <c r="M590" s="7"/>
    </row>
    <row r="591" spans="4:13" ht="15.75" customHeight="1">
      <c r="D591" s="7"/>
      <c r="E591" s="7"/>
      <c r="F591" s="7"/>
      <c r="G591" s="7"/>
      <c r="H591" s="7"/>
      <c r="I591" s="7"/>
      <c r="J591" s="7"/>
      <c r="K591" s="7"/>
      <c r="L591" s="7"/>
      <c r="M591" s="7"/>
    </row>
    <row r="592" spans="4:13" ht="15.75" customHeight="1">
      <c r="D592" s="7"/>
      <c r="E592" s="7"/>
      <c r="F592" s="7"/>
      <c r="G592" s="7"/>
      <c r="H592" s="7"/>
      <c r="I592" s="7"/>
      <c r="J592" s="7"/>
      <c r="K592" s="7"/>
      <c r="L592" s="7"/>
      <c r="M592" s="7"/>
    </row>
    <row r="593" spans="4:13" ht="15.75" customHeight="1">
      <c r="D593" s="7"/>
      <c r="E593" s="7"/>
      <c r="F593" s="7"/>
      <c r="G593" s="7"/>
      <c r="H593" s="7"/>
      <c r="I593" s="7"/>
      <c r="J593" s="7"/>
      <c r="K593" s="7"/>
      <c r="L593" s="7"/>
      <c r="M593" s="7"/>
    </row>
    <row r="594" spans="4:13" ht="15.75" customHeight="1">
      <c r="D594" s="7"/>
      <c r="E594" s="7"/>
      <c r="F594" s="7"/>
      <c r="G594" s="7"/>
      <c r="H594" s="7"/>
      <c r="I594" s="7"/>
      <c r="J594" s="7"/>
      <c r="K594" s="7"/>
      <c r="L594" s="7"/>
      <c r="M594" s="7"/>
    </row>
    <row r="595" spans="4:13" ht="15.75" customHeight="1">
      <c r="D595" s="7"/>
      <c r="E595" s="7"/>
      <c r="F595" s="7"/>
      <c r="G595" s="7"/>
      <c r="H595" s="7"/>
      <c r="I595" s="7"/>
      <c r="J595" s="7"/>
      <c r="K595" s="7"/>
      <c r="L595" s="7"/>
      <c r="M595" s="7"/>
    </row>
    <row r="596" spans="4:13" ht="15.75" customHeight="1">
      <c r="D596" s="7"/>
      <c r="E596" s="7"/>
      <c r="F596" s="7"/>
      <c r="G596" s="7"/>
      <c r="H596" s="7"/>
      <c r="I596" s="7"/>
      <c r="J596" s="7"/>
      <c r="K596" s="7"/>
      <c r="L596" s="7"/>
      <c r="M596" s="7"/>
    </row>
    <row r="597" spans="4:13" ht="15.75" customHeight="1">
      <c r="D597" s="7"/>
      <c r="E597" s="7"/>
      <c r="F597" s="7"/>
      <c r="G597" s="7"/>
      <c r="H597" s="7"/>
      <c r="I597" s="7"/>
      <c r="J597" s="7"/>
      <c r="K597" s="7"/>
      <c r="L597" s="7"/>
      <c r="M597" s="7"/>
    </row>
    <row r="598" spans="4:13" ht="15.75" customHeight="1">
      <c r="D598" s="7"/>
      <c r="E598" s="7"/>
      <c r="F598" s="7"/>
      <c r="G598" s="7"/>
      <c r="H598" s="7"/>
      <c r="I598" s="7"/>
      <c r="J598" s="7"/>
      <c r="K598" s="7"/>
      <c r="L598" s="7"/>
      <c r="M598" s="7"/>
    </row>
    <row r="599" spans="4:13" ht="15.75" customHeight="1">
      <c r="D599" s="7"/>
      <c r="E599" s="7"/>
      <c r="F599" s="7"/>
      <c r="G599" s="7"/>
      <c r="H599" s="7"/>
      <c r="I599" s="7"/>
      <c r="J599" s="7"/>
      <c r="K599" s="7"/>
      <c r="L599" s="7"/>
      <c r="M599" s="7"/>
    </row>
    <row r="600" spans="4:13" ht="15.75" customHeight="1">
      <c r="D600" s="7"/>
      <c r="E600" s="7"/>
      <c r="F600" s="7"/>
      <c r="G600" s="7"/>
      <c r="H600" s="7"/>
      <c r="I600" s="7"/>
      <c r="J600" s="7"/>
      <c r="K600" s="7"/>
      <c r="L600" s="7"/>
      <c r="M600" s="7"/>
    </row>
    <row r="601" spans="4:13" ht="15.75" customHeight="1">
      <c r="D601" s="7"/>
      <c r="E601" s="7"/>
      <c r="F601" s="7"/>
      <c r="G601" s="7"/>
      <c r="H601" s="7"/>
      <c r="I601" s="7"/>
      <c r="J601" s="7"/>
      <c r="K601" s="7"/>
      <c r="L601" s="7"/>
      <c r="M601" s="7"/>
    </row>
    <row r="602" spans="4:13" ht="15.75" customHeight="1">
      <c r="D602" s="7"/>
      <c r="E602" s="7"/>
      <c r="F602" s="7"/>
      <c r="G602" s="7"/>
      <c r="H602" s="7"/>
      <c r="I602" s="7"/>
      <c r="J602" s="7"/>
      <c r="K602" s="7"/>
      <c r="L602" s="7"/>
      <c r="M602" s="7"/>
    </row>
    <row r="603" spans="4:13" ht="15.75" customHeight="1">
      <c r="D603" s="7"/>
      <c r="E603" s="7"/>
      <c r="F603" s="7"/>
      <c r="G603" s="7"/>
      <c r="H603" s="7"/>
      <c r="I603" s="7"/>
      <c r="J603" s="7"/>
      <c r="K603" s="7"/>
      <c r="L603" s="7"/>
      <c r="M603" s="7"/>
    </row>
    <row r="604" spans="4:13" ht="15.75" customHeight="1">
      <c r="D604" s="7"/>
      <c r="E604" s="7"/>
      <c r="F604" s="7"/>
      <c r="G604" s="7"/>
      <c r="H604" s="7"/>
      <c r="I604" s="7"/>
      <c r="J604" s="7"/>
      <c r="K604" s="7"/>
      <c r="L604" s="7"/>
      <c r="M604" s="7"/>
    </row>
    <row r="605" spans="4:13" ht="15.75" customHeight="1">
      <c r="D605" s="7"/>
      <c r="E605" s="7"/>
      <c r="F605" s="7"/>
      <c r="G605" s="7"/>
      <c r="H605" s="7"/>
      <c r="I605" s="7"/>
      <c r="J605" s="7"/>
      <c r="K605" s="7"/>
      <c r="L605" s="7"/>
      <c r="M605" s="7"/>
    </row>
    <row r="606" spans="4:13" ht="15.75" customHeight="1">
      <c r="D606" s="7"/>
      <c r="E606" s="7"/>
      <c r="F606" s="7"/>
      <c r="G606" s="7"/>
      <c r="H606" s="7"/>
      <c r="I606" s="7"/>
      <c r="J606" s="7"/>
      <c r="K606" s="7"/>
      <c r="L606" s="7"/>
      <c r="M606" s="7"/>
    </row>
    <row r="607" spans="4:13" ht="15.75" customHeight="1">
      <c r="D607" s="7"/>
      <c r="E607" s="7"/>
      <c r="F607" s="7"/>
      <c r="G607" s="7"/>
      <c r="H607" s="7"/>
      <c r="I607" s="7"/>
      <c r="J607" s="7"/>
      <c r="K607" s="7"/>
      <c r="L607" s="7"/>
      <c r="M607" s="7"/>
    </row>
    <row r="608" spans="4:13" ht="15.75" customHeight="1">
      <c r="D608" s="7"/>
      <c r="E608" s="7"/>
      <c r="F608" s="7"/>
      <c r="G608" s="7"/>
      <c r="H608" s="7"/>
      <c r="I608" s="7"/>
      <c r="J608" s="7"/>
      <c r="K608" s="7"/>
      <c r="L608" s="7"/>
      <c r="M608" s="7"/>
    </row>
    <row r="609" spans="4:13" ht="15.75" customHeight="1">
      <c r="D609" s="7"/>
      <c r="E609" s="7"/>
      <c r="F609" s="7"/>
      <c r="G609" s="7"/>
      <c r="H609" s="7"/>
      <c r="I609" s="7"/>
      <c r="J609" s="7"/>
      <c r="K609" s="7"/>
      <c r="L609" s="7"/>
      <c r="M609" s="7"/>
    </row>
    <row r="610" spans="4:13" ht="15.75" customHeight="1">
      <c r="D610" s="7"/>
      <c r="E610" s="7"/>
      <c r="F610" s="7"/>
      <c r="G610" s="7"/>
      <c r="H610" s="7"/>
      <c r="I610" s="7"/>
      <c r="J610" s="7"/>
      <c r="K610" s="7"/>
      <c r="L610" s="7"/>
      <c r="M610" s="7"/>
    </row>
    <row r="611" spans="4:13" ht="15.75" customHeight="1">
      <c r="D611" s="7"/>
      <c r="E611" s="7"/>
      <c r="F611" s="7"/>
      <c r="G611" s="7"/>
      <c r="H611" s="7"/>
      <c r="I611" s="7"/>
      <c r="J611" s="7"/>
      <c r="K611" s="7"/>
      <c r="L611" s="7"/>
      <c r="M611" s="7"/>
    </row>
    <row r="612" spans="4:13" ht="15.75" customHeight="1">
      <c r="D612" s="7"/>
      <c r="E612" s="7"/>
      <c r="F612" s="7"/>
      <c r="G612" s="7"/>
      <c r="H612" s="7"/>
      <c r="I612" s="7"/>
      <c r="J612" s="7"/>
      <c r="K612" s="7"/>
      <c r="L612" s="7"/>
      <c r="M612" s="7"/>
    </row>
    <row r="613" spans="4:13" ht="15.75" customHeight="1">
      <c r="D613" s="7"/>
      <c r="E613" s="7"/>
      <c r="F613" s="7"/>
      <c r="G613" s="7"/>
      <c r="H613" s="7"/>
      <c r="I613" s="7"/>
      <c r="J613" s="7"/>
      <c r="K613" s="7"/>
      <c r="L613" s="7"/>
      <c r="M613" s="7"/>
    </row>
    <row r="614" spans="4:13" ht="15.75" customHeight="1">
      <c r="D614" s="7"/>
      <c r="E614" s="7"/>
      <c r="F614" s="7"/>
      <c r="G614" s="7"/>
      <c r="H614" s="7"/>
      <c r="I614" s="7"/>
      <c r="J614" s="7"/>
      <c r="K614" s="7"/>
      <c r="L614" s="7"/>
      <c r="M614" s="7"/>
    </row>
    <row r="615" spans="4:13" ht="15.75" customHeight="1">
      <c r="D615" s="7"/>
      <c r="E615" s="7"/>
      <c r="F615" s="7"/>
      <c r="G615" s="7"/>
      <c r="H615" s="7"/>
      <c r="I615" s="7"/>
      <c r="J615" s="7"/>
      <c r="K615" s="7"/>
      <c r="L615" s="7"/>
      <c r="M615" s="7"/>
    </row>
    <row r="616" spans="4:13" ht="15.75" customHeight="1">
      <c r="D616" s="7"/>
      <c r="E616" s="7"/>
      <c r="F616" s="7"/>
      <c r="G616" s="7"/>
      <c r="H616" s="7"/>
      <c r="I616" s="7"/>
      <c r="J616" s="7"/>
      <c r="K616" s="7"/>
      <c r="L616" s="7"/>
      <c r="M616" s="7"/>
    </row>
    <row r="617" spans="4:13" ht="15.75" customHeight="1">
      <c r="D617" s="7"/>
      <c r="E617" s="7"/>
      <c r="F617" s="7"/>
      <c r="G617" s="7"/>
      <c r="H617" s="7"/>
      <c r="I617" s="7"/>
      <c r="J617" s="7"/>
      <c r="K617" s="7"/>
      <c r="L617" s="7"/>
      <c r="M617" s="7"/>
    </row>
    <row r="618" spans="4:13" ht="15.75" customHeight="1">
      <c r="D618" s="7"/>
      <c r="E618" s="7"/>
      <c r="F618" s="7"/>
      <c r="G618" s="7"/>
      <c r="H618" s="7"/>
      <c r="I618" s="7"/>
      <c r="J618" s="7"/>
      <c r="K618" s="7"/>
      <c r="L618" s="7"/>
      <c r="M618" s="7"/>
    </row>
    <row r="619" spans="4:13" ht="15.75" customHeight="1">
      <c r="D619" s="7"/>
      <c r="E619" s="7"/>
      <c r="F619" s="7"/>
      <c r="G619" s="7"/>
      <c r="H619" s="7"/>
      <c r="I619" s="7"/>
      <c r="J619" s="7"/>
      <c r="K619" s="7"/>
      <c r="L619" s="7"/>
      <c r="M619" s="7"/>
    </row>
    <row r="620" spans="4:13" ht="15.75" customHeight="1">
      <c r="D620" s="7"/>
      <c r="E620" s="7"/>
      <c r="F620" s="7"/>
      <c r="G620" s="7"/>
      <c r="H620" s="7"/>
      <c r="I620" s="7"/>
      <c r="J620" s="7"/>
      <c r="K620" s="7"/>
      <c r="L620" s="7"/>
      <c r="M620" s="7"/>
    </row>
    <row r="621" spans="4:13" ht="15.75" customHeight="1">
      <c r="D621" s="7"/>
      <c r="E621" s="7"/>
      <c r="F621" s="7"/>
      <c r="G621" s="7"/>
      <c r="H621" s="7"/>
      <c r="I621" s="7"/>
      <c r="J621" s="7"/>
      <c r="K621" s="7"/>
      <c r="L621" s="7"/>
      <c r="M621" s="7"/>
    </row>
    <row r="622" spans="4:13" ht="15.75" customHeight="1">
      <c r="D622" s="7"/>
      <c r="E622" s="7"/>
      <c r="F622" s="7"/>
      <c r="G622" s="7"/>
      <c r="H622" s="7"/>
      <c r="I622" s="7"/>
      <c r="J622" s="7"/>
      <c r="K622" s="7"/>
      <c r="L622" s="7"/>
      <c r="M622" s="7"/>
    </row>
    <row r="623" spans="4:13" ht="15.75" customHeight="1">
      <c r="D623" s="7"/>
      <c r="E623" s="7"/>
      <c r="F623" s="7"/>
      <c r="G623" s="7"/>
      <c r="H623" s="7"/>
      <c r="I623" s="7"/>
      <c r="J623" s="7"/>
      <c r="K623" s="7"/>
      <c r="L623" s="7"/>
      <c r="M623" s="7"/>
    </row>
    <row r="624" spans="4:13" ht="15.75" customHeight="1">
      <c r="D624" s="7"/>
      <c r="E624" s="7"/>
      <c r="F624" s="7"/>
      <c r="G624" s="7"/>
      <c r="H624" s="7"/>
      <c r="I624" s="7"/>
      <c r="J624" s="7"/>
      <c r="K624" s="7"/>
      <c r="L624" s="7"/>
      <c r="M624" s="7"/>
    </row>
    <row r="625" spans="4:13" ht="15.75" customHeight="1">
      <c r="D625" s="7"/>
      <c r="E625" s="7"/>
      <c r="F625" s="7"/>
      <c r="G625" s="7"/>
      <c r="H625" s="7"/>
      <c r="I625" s="7"/>
      <c r="J625" s="7"/>
      <c r="K625" s="7"/>
      <c r="L625" s="7"/>
      <c r="M625" s="7"/>
    </row>
    <row r="626" spans="4:13" ht="15.75" customHeight="1">
      <c r="D626" s="7"/>
      <c r="E626" s="7"/>
      <c r="F626" s="7"/>
      <c r="G626" s="7"/>
      <c r="H626" s="7"/>
      <c r="I626" s="7"/>
      <c r="J626" s="7"/>
      <c r="K626" s="7"/>
      <c r="L626" s="7"/>
      <c r="M626" s="7"/>
    </row>
    <row r="627" spans="4:13" ht="15.75" customHeight="1">
      <c r="D627" s="7"/>
      <c r="E627" s="7"/>
      <c r="F627" s="7"/>
      <c r="G627" s="7"/>
      <c r="H627" s="7"/>
      <c r="I627" s="7"/>
      <c r="J627" s="7"/>
      <c r="K627" s="7"/>
      <c r="L627" s="7"/>
      <c r="M627" s="7"/>
    </row>
    <row r="628" spans="4:13" ht="15.75" customHeight="1">
      <c r="D628" s="7"/>
      <c r="E628" s="7"/>
      <c r="F628" s="7"/>
      <c r="G628" s="7"/>
      <c r="H628" s="7"/>
      <c r="I628" s="7"/>
      <c r="J628" s="7"/>
      <c r="K628" s="7"/>
      <c r="L628" s="7"/>
      <c r="M628" s="7"/>
    </row>
    <row r="629" spans="4:13" ht="15.75" customHeight="1">
      <c r="D629" s="7"/>
      <c r="E629" s="7"/>
      <c r="F629" s="7"/>
      <c r="G629" s="7"/>
      <c r="H629" s="7"/>
      <c r="I629" s="7"/>
      <c r="J629" s="7"/>
      <c r="K629" s="7"/>
      <c r="L629" s="7"/>
      <c r="M629" s="7"/>
    </row>
    <row r="630" spans="4:13" ht="15.75" customHeight="1">
      <c r="D630" s="7"/>
      <c r="E630" s="7"/>
      <c r="F630" s="7"/>
      <c r="G630" s="7"/>
      <c r="H630" s="7"/>
      <c r="I630" s="7"/>
      <c r="J630" s="7"/>
      <c r="K630" s="7"/>
      <c r="L630" s="7"/>
      <c r="M630" s="7"/>
    </row>
    <row r="631" spans="4:13" ht="15.75" customHeight="1">
      <c r="D631" s="7"/>
      <c r="E631" s="7"/>
      <c r="F631" s="7"/>
      <c r="G631" s="7"/>
      <c r="H631" s="7"/>
      <c r="I631" s="7"/>
      <c r="J631" s="7"/>
      <c r="K631" s="7"/>
      <c r="L631" s="7"/>
      <c r="M631" s="7"/>
    </row>
    <row r="632" spans="4:13" ht="15.75" customHeight="1">
      <c r="D632" s="7"/>
      <c r="E632" s="7"/>
      <c r="F632" s="7"/>
      <c r="G632" s="7"/>
      <c r="H632" s="7"/>
      <c r="I632" s="7"/>
      <c r="J632" s="7"/>
      <c r="K632" s="7"/>
      <c r="L632" s="7"/>
      <c r="M632" s="7"/>
    </row>
    <row r="633" spans="4:13" ht="15.75" customHeight="1">
      <c r="D633" s="7"/>
      <c r="E633" s="7"/>
      <c r="F633" s="7"/>
      <c r="G633" s="7"/>
      <c r="H633" s="7"/>
      <c r="I633" s="7"/>
      <c r="J633" s="7"/>
      <c r="K633" s="7"/>
      <c r="L633" s="7"/>
      <c r="M633" s="7"/>
    </row>
    <row r="634" spans="4:13" ht="15.75" customHeight="1">
      <c r="D634" s="7"/>
      <c r="E634" s="7"/>
      <c r="F634" s="7"/>
      <c r="G634" s="7"/>
      <c r="H634" s="7"/>
      <c r="I634" s="7"/>
      <c r="J634" s="7"/>
      <c r="K634" s="7"/>
      <c r="L634" s="7"/>
      <c r="M634" s="7"/>
    </row>
    <row r="635" spans="4:13" ht="15.75" customHeight="1">
      <c r="D635" s="7"/>
      <c r="E635" s="7"/>
      <c r="F635" s="7"/>
      <c r="G635" s="7"/>
      <c r="H635" s="7"/>
      <c r="I635" s="7"/>
      <c r="J635" s="7"/>
      <c r="K635" s="7"/>
      <c r="L635" s="7"/>
      <c r="M635" s="7"/>
    </row>
    <row r="636" spans="4:13" ht="15.75" customHeight="1">
      <c r="D636" s="7"/>
      <c r="E636" s="7"/>
      <c r="F636" s="7"/>
      <c r="G636" s="7"/>
      <c r="H636" s="7"/>
      <c r="I636" s="7"/>
      <c r="J636" s="7"/>
      <c r="K636" s="7"/>
      <c r="L636" s="7"/>
      <c r="M636" s="7"/>
    </row>
    <row r="637" spans="4:13" ht="15.75" customHeight="1">
      <c r="D637" s="7"/>
      <c r="E637" s="7"/>
      <c r="F637" s="7"/>
      <c r="G637" s="7"/>
      <c r="H637" s="7"/>
      <c r="I637" s="7"/>
      <c r="J637" s="7"/>
      <c r="K637" s="7"/>
      <c r="L637" s="7"/>
      <c r="M637" s="7"/>
    </row>
    <row r="638" spans="4:13" ht="15.75" customHeight="1">
      <c r="D638" s="7"/>
      <c r="E638" s="7"/>
      <c r="F638" s="7"/>
      <c r="G638" s="7"/>
      <c r="H638" s="7"/>
      <c r="I638" s="7"/>
      <c r="J638" s="7"/>
      <c r="K638" s="7"/>
      <c r="L638" s="7"/>
      <c r="M638" s="7"/>
    </row>
    <row r="639" spans="4:13" ht="15.75" customHeight="1">
      <c r="D639" s="7"/>
      <c r="E639" s="7"/>
      <c r="F639" s="7"/>
      <c r="G639" s="7"/>
      <c r="H639" s="7"/>
      <c r="I639" s="7"/>
      <c r="J639" s="7"/>
      <c r="K639" s="7"/>
      <c r="L639" s="7"/>
      <c r="M639" s="7"/>
    </row>
    <row r="640" spans="4:13" ht="15.75" customHeight="1">
      <c r="D640" s="7"/>
      <c r="E640" s="7"/>
      <c r="F640" s="7"/>
      <c r="G640" s="7"/>
      <c r="H640" s="7"/>
      <c r="I640" s="7"/>
      <c r="J640" s="7"/>
      <c r="K640" s="7"/>
      <c r="L640" s="7"/>
      <c r="M640" s="7"/>
    </row>
    <row r="641" spans="4:13" ht="15.75" customHeight="1">
      <c r="D641" s="7"/>
      <c r="E641" s="7"/>
      <c r="F641" s="7"/>
      <c r="G641" s="7"/>
      <c r="H641" s="7"/>
      <c r="I641" s="7"/>
      <c r="J641" s="7"/>
      <c r="K641" s="7"/>
      <c r="L641" s="7"/>
      <c r="M641" s="7"/>
    </row>
    <row r="642" spans="4:13" ht="15.75" customHeight="1">
      <c r="D642" s="7"/>
      <c r="E642" s="7"/>
      <c r="F642" s="7"/>
      <c r="G642" s="7"/>
      <c r="H642" s="7"/>
      <c r="I642" s="7"/>
      <c r="J642" s="7"/>
      <c r="K642" s="7"/>
      <c r="L642" s="7"/>
      <c r="M642" s="7"/>
    </row>
    <row r="643" spans="4:13" ht="15.75" customHeight="1">
      <c r="D643" s="7"/>
      <c r="E643" s="7"/>
      <c r="F643" s="7"/>
      <c r="G643" s="7"/>
      <c r="H643" s="7"/>
      <c r="I643" s="7"/>
      <c r="J643" s="7"/>
      <c r="K643" s="7"/>
      <c r="L643" s="7"/>
      <c r="M643" s="7"/>
    </row>
    <row r="644" spans="4:13" ht="15.75" customHeight="1">
      <c r="D644" s="7"/>
      <c r="E644" s="7"/>
      <c r="F644" s="7"/>
      <c r="G644" s="7"/>
      <c r="H644" s="7"/>
      <c r="I644" s="7"/>
      <c r="J644" s="7"/>
      <c r="K644" s="7"/>
      <c r="L644" s="7"/>
      <c r="M644" s="7"/>
    </row>
    <row r="645" spans="4:13" ht="15.75" customHeight="1">
      <c r="D645" s="7"/>
      <c r="E645" s="7"/>
      <c r="F645" s="7"/>
      <c r="G645" s="7"/>
      <c r="H645" s="7"/>
      <c r="I645" s="7"/>
      <c r="J645" s="7"/>
      <c r="K645" s="7"/>
      <c r="L645" s="7"/>
      <c r="M645" s="7"/>
    </row>
    <row r="646" spans="4:13" ht="15.75" customHeight="1">
      <c r="D646" s="7"/>
      <c r="E646" s="7"/>
      <c r="F646" s="7"/>
      <c r="G646" s="7"/>
      <c r="H646" s="7"/>
      <c r="I646" s="7"/>
      <c r="J646" s="7"/>
      <c r="K646" s="7"/>
      <c r="L646" s="7"/>
      <c r="M646" s="7"/>
    </row>
    <row r="647" spans="4:13" ht="15.75" customHeight="1">
      <c r="D647" s="7"/>
      <c r="E647" s="7"/>
      <c r="F647" s="7"/>
      <c r="G647" s="7"/>
      <c r="H647" s="7"/>
      <c r="I647" s="7"/>
      <c r="J647" s="7"/>
      <c r="K647" s="7"/>
      <c r="L647" s="7"/>
      <c r="M647" s="7"/>
    </row>
    <row r="648" spans="4:13" ht="15.75" customHeight="1">
      <c r="D648" s="7"/>
      <c r="E648" s="7"/>
      <c r="F648" s="7"/>
      <c r="G648" s="7"/>
      <c r="H648" s="7"/>
      <c r="I648" s="7"/>
      <c r="J648" s="7"/>
      <c r="K648" s="7"/>
      <c r="L648" s="7"/>
      <c r="M648" s="7"/>
    </row>
    <row r="649" spans="4:13" ht="15.75" customHeight="1">
      <c r="D649" s="7"/>
      <c r="E649" s="7"/>
      <c r="F649" s="7"/>
      <c r="G649" s="7"/>
      <c r="H649" s="7"/>
      <c r="I649" s="7"/>
      <c r="J649" s="7"/>
      <c r="K649" s="7"/>
      <c r="L649" s="7"/>
      <c r="M649" s="7"/>
    </row>
    <row r="650" spans="4:13" ht="15.75" customHeight="1">
      <c r="D650" s="7"/>
      <c r="E650" s="7"/>
      <c r="F650" s="7"/>
      <c r="G650" s="7"/>
      <c r="H650" s="7"/>
      <c r="I650" s="7"/>
      <c r="J650" s="7"/>
      <c r="K650" s="7"/>
      <c r="L650" s="7"/>
      <c r="M650" s="7"/>
    </row>
    <row r="651" spans="4:13" ht="15.75" customHeight="1">
      <c r="D651" s="7"/>
      <c r="E651" s="7"/>
      <c r="F651" s="7"/>
      <c r="G651" s="7"/>
      <c r="H651" s="7"/>
      <c r="I651" s="7"/>
      <c r="J651" s="7"/>
      <c r="K651" s="7"/>
      <c r="L651" s="7"/>
      <c r="M651" s="7"/>
    </row>
    <row r="652" spans="4:13" ht="15.75" customHeight="1">
      <c r="D652" s="7"/>
      <c r="E652" s="7"/>
      <c r="F652" s="7"/>
      <c r="G652" s="7"/>
      <c r="H652" s="7"/>
      <c r="I652" s="7"/>
      <c r="J652" s="7"/>
      <c r="K652" s="7"/>
      <c r="L652" s="7"/>
      <c r="M652" s="7"/>
    </row>
    <row r="653" spans="4:13" ht="15.75" customHeight="1">
      <c r="D653" s="7"/>
      <c r="E653" s="7"/>
      <c r="F653" s="7"/>
      <c r="G653" s="7"/>
      <c r="H653" s="7"/>
      <c r="I653" s="7"/>
      <c r="J653" s="7"/>
      <c r="K653" s="7"/>
      <c r="L653" s="7"/>
      <c r="M653" s="7"/>
    </row>
    <row r="654" spans="4:13" ht="15.75" customHeight="1">
      <c r="D654" s="7"/>
      <c r="E654" s="7"/>
      <c r="F654" s="7"/>
      <c r="G654" s="7"/>
      <c r="H654" s="7"/>
      <c r="I654" s="7"/>
      <c r="J654" s="7"/>
      <c r="K654" s="7"/>
      <c r="L654" s="7"/>
      <c r="M654" s="7"/>
    </row>
    <row r="655" spans="4:13" ht="15.75" customHeight="1">
      <c r="D655" s="7"/>
      <c r="E655" s="7"/>
      <c r="F655" s="7"/>
      <c r="G655" s="7"/>
      <c r="H655" s="7"/>
      <c r="I655" s="7"/>
      <c r="J655" s="7"/>
      <c r="K655" s="7"/>
      <c r="L655" s="7"/>
      <c r="M655" s="7"/>
    </row>
    <row r="656" spans="4:13" ht="15.75" customHeight="1">
      <c r="D656" s="7"/>
      <c r="E656" s="7"/>
      <c r="F656" s="7"/>
      <c r="G656" s="7"/>
      <c r="H656" s="7"/>
      <c r="I656" s="7"/>
      <c r="J656" s="7"/>
      <c r="K656" s="7"/>
      <c r="L656" s="7"/>
      <c r="M656" s="7"/>
    </row>
    <row r="657" spans="4:13" ht="15.75" customHeight="1">
      <c r="D657" s="7"/>
      <c r="E657" s="7"/>
      <c r="F657" s="7"/>
      <c r="G657" s="7"/>
      <c r="H657" s="7"/>
      <c r="I657" s="7"/>
      <c r="J657" s="7"/>
      <c r="K657" s="7"/>
      <c r="L657" s="7"/>
      <c r="M657" s="7"/>
    </row>
    <row r="658" spans="4:13" ht="15.75" customHeight="1">
      <c r="D658" s="7"/>
      <c r="E658" s="7"/>
      <c r="F658" s="7"/>
      <c r="G658" s="7"/>
      <c r="H658" s="7"/>
      <c r="I658" s="7"/>
      <c r="J658" s="7"/>
      <c r="K658" s="7"/>
      <c r="L658" s="7"/>
      <c r="M658" s="7"/>
    </row>
    <row r="659" spans="4:13" ht="15.75" customHeight="1">
      <c r="D659" s="7"/>
      <c r="E659" s="7"/>
      <c r="F659" s="7"/>
      <c r="G659" s="7"/>
      <c r="H659" s="7"/>
      <c r="I659" s="7"/>
      <c r="J659" s="7"/>
      <c r="K659" s="7"/>
      <c r="L659" s="7"/>
      <c r="M659" s="7"/>
    </row>
    <row r="660" spans="4:13" ht="15.75" customHeight="1">
      <c r="D660" s="7"/>
      <c r="E660" s="7"/>
      <c r="F660" s="7"/>
      <c r="G660" s="7"/>
      <c r="H660" s="7"/>
      <c r="I660" s="7"/>
      <c r="J660" s="7"/>
      <c r="K660" s="7"/>
      <c r="L660" s="7"/>
      <c r="M660" s="7"/>
    </row>
    <row r="661" spans="4:13" ht="15.75" customHeight="1">
      <c r="D661" s="7"/>
      <c r="E661" s="7"/>
      <c r="F661" s="7"/>
      <c r="G661" s="7"/>
      <c r="H661" s="7"/>
      <c r="I661" s="7"/>
      <c r="J661" s="7"/>
      <c r="K661" s="7"/>
      <c r="L661" s="7"/>
      <c r="M661" s="7"/>
    </row>
    <row r="662" spans="4:13" ht="15.75" customHeight="1">
      <c r="D662" s="7"/>
      <c r="E662" s="7"/>
      <c r="F662" s="7"/>
      <c r="G662" s="7"/>
      <c r="H662" s="7"/>
      <c r="I662" s="7"/>
      <c r="J662" s="7"/>
      <c r="K662" s="7"/>
      <c r="L662" s="7"/>
      <c r="M662" s="7"/>
    </row>
    <row r="663" spans="4:13" ht="15.75" customHeight="1">
      <c r="D663" s="7"/>
      <c r="E663" s="7"/>
      <c r="F663" s="7"/>
      <c r="G663" s="7"/>
      <c r="H663" s="7"/>
      <c r="I663" s="7"/>
      <c r="J663" s="7"/>
      <c r="K663" s="7"/>
      <c r="L663" s="7"/>
      <c r="M663" s="7"/>
    </row>
    <row r="664" spans="4:13" ht="15.75" customHeight="1">
      <c r="D664" s="7"/>
      <c r="E664" s="7"/>
      <c r="F664" s="7"/>
      <c r="G664" s="7"/>
      <c r="H664" s="7"/>
      <c r="I664" s="7"/>
      <c r="J664" s="7"/>
      <c r="K664" s="7"/>
      <c r="L664" s="7"/>
      <c r="M664" s="7"/>
    </row>
    <row r="665" spans="4:13" ht="15.75" customHeight="1">
      <c r="D665" s="7"/>
      <c r="E665" s="7"/>
      <c r="F665" s="7"/>
      <c r="G665" s="7"/>
      <c r="H665" s="7"/>
      <c r="I665" s="7"/>
      <c r="J665" s="7"/>
      <c r="K665" s="7"/>
      <c r="L665" s="7"/>
      <c r="M665" s="7"/>
    </row>
    <row r="666" spans="4:13" ht="15.75" customHeight="1">
      <c r="D666" s="7"/>
      <c r="E666" s="7"/>
      <c r="F666" s="7"/>
      <c r="G666" s="7"/>
      <c r="H666" s="7"/>
      <c r="I666" s="7"/>
      <c r="J666" s="7"/>
      <c r="K666" s="7"/>
      <c r="L666" s="7"/>
      <c r="M666" s="7"/>
    </row>
    <row r="667" spans="4:13" ht="15.75" customHeight="1">
      <c r="D667" s="7"/>
      <c r="E667" s="7"/>
      <c r="F667" s="7"/>
      <c r="G667" s="7"/>
      <c r="H667" s="7"/>
      <c r="I667" s="7"/>
      <c r="J667" s="7"/>
      <c r="K667" s="7"/>
      <c r="L667" s="7"/>
      <c r="M667" s="7"/>
    </row>
    <row r="668" spans="4:13" ht="15.75" customHeight="1">
      <c r="D668" s="7"/>
      <c r="E668" s="7"/>
      <c r="F668" s="7"/>
      <c r="G668" s="7"/>
      <c r="H668" s="7"/>
      <c r="I668" s="7"/>
      <c r="J668" s="7"/>
      <c r="K668" s="7"/>
      <c r="L668" s="7"/>
      <c r="M668" s="7"/>
    </row>
    <row r="669" spans="4:13" ht="15.75" customHeight="1">
      <c r="D669" s="7"/>
      <c r="E669" s="7"/>
      <c r="F669" s="7"/>
      <c r="G669" s="7"/>
      <c r="H669" s="7"/>
      <c r="I669" s="7"/>
      <c r="J669" s="7"/>
      <c r="K669" s="7"/>
      <c r="L669" s="7"/>
      <c r="M669" s="7"/>
    </row>
    <row r="670" spans="4:13" ht="15.75" customHeight="1">
      <c r="D670" s="7"/>
      <c r="E670" s="7"/>
      <c r="F670" s="7"/>
      <c r="G670" s="7"/>
      <c r="H670" s="7"/>
      <c r="I670" s="7"/>
      <c r="J670" s="7"/>
      <c r="K670" s="7"/>
      <c r="L670" s="7"/>
      <c r="M670" s="7"/>
    </row>
    <row r="671" spans="4:13" ht="15.75" customHeight="1">
      <c r="D671" s="7"/>
      <c r="E671" s="7"/>
      <c r="F671" s="7"/>
      <c r="G671" s="7"/>
      <c r="H671" s="7"/>
      <c r="I671" s="7"/>
      <c r="J671" s="7"/>
      <c r="K671" s="7"/>
      <c r="L671" s="7"/>
      <c r="M671" s="7"/>
    </row>
    <row r="672" spans="4:13" ht="15.75" customHeight="1">
      <c r="D672" s="7"/>
      <c r="E672" s="7"/>
      <c r="F672" s="7"/>
      <c r="G672" s="7"/>
      <c r="H672" s="7"/>
      <c r="I672" s="7"/>
      <c r="J672" s="7"/>
      <c r="K672" s="7"/>
      <c r="L672" s="7"/>
      <c r="M672" s="7"/>
    </row>
    <row r="673" spans="4:13" ht="15.75" customHeight="1">
      <c r="D673" s="7"/>
      <c r="E673" s="7"/>
      <c r="F673" s="7"/>
      <c r="G673" s="7"/>
      <c r="H673" s="7"/>
      <c r="I673" s="7"/>
      <c r="J673" s="7"/>
      <c r="K673" s="7"/>
      <c r="L673" s="7"/>
      <c r="M673" s="7"/>
    </row>
    <row r="674" spans="4:13" ht="15.75" customHeight="1">
      <c r="D674" s="7"/>
      <c r="E674" s="7"/>
      <c r="F674" s="7"/>
      <c r="G674" s="7"/>
      <c r="H674" s="7"/>
      <c r="I674" s="7"/>
      <c r="J674" s="7"/>
      <c r="K674" s="7"/>
      <c r="L674" s="7"/>
      <c r="M674" s="7"/>
    </row>
    <row r="675" spans="4:13" ht="15.75" customHeight="1">
      <c r="D675" s="7"/>
      <c r="E675" s="7"/>
      <c r="F675" s="7"/>
      <c r="G675" s="7"/>
      <c r="H675" s="7"/>
      <c r="I675" s="7"/>
      <c r="J675" s="7"/>
      <c r="K675" s="7"/>
      <c r="L675" s="7"/>
      <c r="M675" s="7"/>
    </row>
    <row r="676" spans="4:13" ht="15.75" customHeight="1">
      <c r="D676" s="7"/>
      <c r="E676" s="7"/>
      <c r="F676" s="7"/>
      <c r="G676" s="7"/>
      <c r="H676" s="7"/>
      <c r="I676" s="7"/>
      <c r="J676" s="7"/>
      <c r="K676" s="7"/>
      <c r="L676" s="7"/>
      <c r="M676" s="7"/>
    </row>
    <row r="677" spans="4:13" ht="15.75" customHeight="1">
      <c r="D677" s="7"/>
      <c r="E677" s="7"/>
      <c r="F677" s="7"/>
      <c r="G677" s="7"/>
      <c r="H677" s="7"/>
      <c r="I677" s="7"/>
      <c r="J677" s="7"/>
      <c r="K677" s="7"/>
      <c r="L677" s="7"/>
      <c r="M677" s="7"/>
    </row>
    <row r="678" spans="4:13" ht="15.75" customHeight="1">
      <c r="D678" s="7"/>
      <c r="E678" s="7"/>
      <c r="F678" s="7"/>
      <c r="G678" s="7"/>
      <c r="H678" s="7"/>
      <c r="I678" s="7"/>
      <c r="J678" s="7"/>
      <c r="K678" s="7"/>
      <c r="L678" s="7"/>
      <c r="M678" s="7"/>
    </row>
    <row r="679" spans="4:13" ht="15.75" customHeight="1">
      <c r="D679" s="7"/>
      <c r="E679" s="7"/>
      <c r="F679" s="7"/>
      <c r="G679" s="7"/>
      <c r="H679" s="7"/>
      <c r="I679" s="7"/>
      <c r="J679" s="7"/>
      <c r="K679" s="7"/>
      <c r="L679" s="7"/>
      <c r="M679" s="7"/>
    </row>
    <row r="680" spans="4:13" ht="15.75" customHeight="1">
      <c r="D680" s="7"/>
      <c r="E680" s="7"/>
      <c r="F680" s="7"/>
      <c r="G680" s="7"/>
      <c r="H680" s="7"/>
      <c r="I680" s="7"/>
      <c r="J680" s="7"/>
      <c r="K680" s="7"/>
      <c r="L680" s="7"/>
      <c r="M680" s="7"/>
    </row>
    <row r="681" spans="4:13" ht="15.75" customHeight="1">
      <c r="D681" s="7"/>
      <c r="E681" s="7"/>
      <c r="F681" s="7"/>
      <c r="G681" s="7"/>
      <c r="H681" s="7"/>
      <c r="I681" s="7"/>
      <c r="J681" s="7"/>
      <c r="K681" s="7"/>
      <c r="L681" s="7"/>
      <c r="M681" s="7"/>
    </row>
    <row r="682" spans="4:13" ht="15.75" customHeight="1">
      <c r="D682" s="7"/>
      <c r="E682" s="7"/>
      <c r="F682" s="7"/>
      <c r="G682" s="7"/>
      <c r="H682" s="7"/>
      <c r="I682" s="7"/>
      <c r="J682" s="7"/>
      <c r="K682" s="7"/>
      <c r="L682" s="7"/>
      <c r="M682" s="7"/>
    </row>
    <row r="683" spans="4:13" ht="15.75" customHeight="1">
      <c r="D683" s="7"/>
      <c r="E683" s="7"/>
      <c r="F683" s="7"/>
      <c r="G683" s="7"/>
      <c r="H683" s="7"/>
      <c r="I683" s="7"/>
      <c r="J683" s="7"/>
      <c r="K683" s="7"/>
      <c r="L683" s="7"/>
      <c r="M683" s="7"/>
    </row>
    <row r="684" spans="4:13" ht="15.75" customHeight="1">
      <c r="D684" s="7"/>
      <c r="E684" s="7"/>
      <c r="F684" s="7"/>
      <c r="G684" s="7"/>
      <c r="H684" s="7"/>
      <c r="I684" s="7"/>
      <c r="J684" s="7"/>
      <c r="K684" s="7"/>
      <c r="L684" s="7"/>
      <c r="M684" s="7"/>
    </row>
    <row r="685" spans="4:13" ht="15.75" customHeight="1">
      <c r="D685" s="7"/>
      <c r="E685" s="7"/>
      <c r="F685" s="7"/>
      <c r="G685" s="7"/>
      <c r="H685" s="7"/>
      <c r="I685" s="7"/>
      <c r="J685" s="7"/>
      <c r="K685" s="7"/>
      <c r="L685" s="7"/>
      <c r="M685" s="7"/>
    </row>
    <row r="686" spans="4:13" ht="15.75" customHeight="1">
      <c r="D686" s="7"/>
      <c r="E686" s="7"/>
      <c r="F686" s="7"/>
      <c r="G686" s="7"/>
      <c r="H686" s="7"/>
      <c r="I686" s="7"/>
      <c r="J686" s="7"/>
      <c r="K686" s="7"/>
      <c r="L686" s="7"/>
      <c r="M686" s="7"/>
    </row>
    <row r="687" spans="4:13" ht="15.75" customHeight="1">
      <c r="D687" s="7"/>
      <c r="E687" s="7"/>
      <c r="F687" s="7"/>
      <c r="G687" s="7"/>
      <c r="H687" s="7"/>
      <c r="I687" s="7"/>
      <c r="J687" s="7"/>
      <c r="K687" s="7"/>
      <c r="L687" s="7"/>
      <c r="M687" s="7"/>
    </row>
    <row r="688" spans="4:13" ht="15.75" customHeight="1">
      <c r="D688" s="7"/>
      <c r="E688" s="7"/>
      <c r="F688" s="7"/>
      <c r="G688" s="7"/>
      <c r="H688" s="7"/>
      <c r="I688" s="7"/>
      <c r="J688" s="7"/>
      <c r="K688" s="7"/>
      <c r="L688" s="7"/>
      <c r="M688" s="7"/>
    </row>
    <row r="689" spans="4:13" ht="15.75" customHeight="1">
      <c r="D689" s="7"/>
      <c r="E689" s="7"/>
      <c r="F689" s="7"/>
      <c r="G689" s="7"/>
      <c r="H689" s="7"/>
      <c r="I689" s="7"/>
      <c r="J689" s="7"/>
      <c r="K689" s="7"/>
      <c r="L689" s="7"/>
      <c r="M689" s="7"/>
    </row>
    <row r="690" spans="4:13" ht="15.75" customHeight="1">
      <c r="D690" s="7"/>
      <c r="E690" s="7"/>
      <c r="F690" s="7"/>
      <c r="G690" s="7"/>
      <c r="H690" s="7"/>
      <c r="I690" s="7"/>
      <c r="J690" s="7"/>
      <c r="K690" s="7"/>
      <c r="L690" s="7"/>
      <c r="M690" s="7"/>
    </row>
    <row r="691" spans="4:13" ht="15.75" customHeight="1">
      <c r="D691" s="7"/>
      <c r="E691" s="7"/>
      <c r="F691" s="7"/>
      <c r="G691" s="7"/>
      <c r="H691" s="7"/>
      <c r="I691" s="7"/>
      <c r="J691" s="7"/>
      <c r="K691" s="7"/>
      <c r="L691" s="7"/>
      <c r="M691" s="7"/>
    </row>
    <row r="692" spans="4:13" ht="15.75" customHeight="1">
      <c r="D692" s="7"/>
      <c r="E692" s="7"/>
      <c r="F692" s="7"/>
      <c r="G692" s="7"/>
      <c r="H692" s="7"/>
      <c r="I692" s="7"/>
      <c r="J692" s="7"/>
      <c r="K692" s="7"/>
      <c r="L692" s="7"/>
      <c r="M692" s="7"/>
    </row>
    <row r="693" spans="4:13" ht="15.75" customHeight="1">
      <c r="D693" s="7"/>
      <c r="E693" s="7"/>
      <c r="F693" s="7"/>
      <c r="G693" s="7"/>
      <c r="H693" s="7"/>
      <c r="I693" s="7"/>
      <c r="J693" s="7"/>
      <c r="K693" s="7"/>
      <c r="L693" s="7"/>
      <c r="M693" s="7"/>
    </row>
    <row r="694" spans="4:13" ht="15.75" customHeight="1">
      <c r="D694" s="7"/>
      <c r="E694" s="7"/>
      <c r="F694" s="7"/>
      <c r="G694" s="7"/>
      <c r="H694" s="7"/>
      <c r="I694" s="7"/>
      <c r="J694" s="7"/>
      <c r="K694" s="7"/>
      <c r="L694" s="7"/>
      <c r="M694" s="7"/>
    </row>
    <row r="695" spans="4:13" ht="15.75" customHeight="1">
      <c r="D695" s="7"/>
      <c r="E695" s="7"/>
      <c r="F695" s="7"/>
      <c r="G695" s="7"/>
      <c r="H695" s="7"/>
      <c r="I695" s="7"/>
      <c r="J695" s="7"/>
      <c r="K695" s="7"/>
      <c r="L695" s="7"/>
      <c r="M695" s="7"/>
    </row>
    <row r="696" spans="4:13" ht="15.75" customHeight="1">
      <c r="D696" s="7"/>
      <c r="E696" s="7"/>
      <c r="F696" s="7"/>
      <c r="G696" s="7"/>
      <c r="H696" s="7"/>
      <c r="I696" s="7"/>
      <c r="J696" s="7"/>
      <c r="K696" s="7"/>
      <c r="L696" s="7"/>
      <c r="M696" s="7"/>
    </row>
    <row r="697" spans="4:13" ht="15.75" customHeight="1">
      <c r="D697" s="7"/>
      <c r="E697" s="7"/>
      <c r="F697" s="7"/>
      <c r="G697" s="7"/>
      <c r="H697" s="7"/>
      <c r="I697" s="7"/>
      <c r="J697" s="7"/>
      <c r="K697" s="7"/>
      <c r="L697" s="7"/>
      <c r="M697" s="7"/>
    </row>
    <row r="698" spans="4:13" ht="15.75" customHeight="1">
      <c r="D698" s="7"/>
      <c r="E698" s="7"/>
      <c r="F698" s="7"/>
      <c r="G698" s="7"/>
      <c r="H698" s="7"/>
      <c r="I698" s="7"/>
      <c r="J698" s="7"/>
      <c r="K698" s="7"/>
      <c r="L698" s="7"/>
      <c r="M698" s="7"/>
    </row>
    <row r="699" spans="4:13" ht="15.75" customHeight="1">
      <c r="D699" s="7"/>
      <c r="E699" s="7"/>
      <c r="F699" s="7"/>
      <c r="G699" s="7"/>
      <c r="H699" s="7"/>
      <c r="I699" s="7"/>
      <c r="J699" s="7"/>
      <c r="K699" s="7"/>
      <c r="L699" s="7"/>
      <c r="M699" s="7"/>
    </row>
    <row r="700" spans="4:13" ht="15.75" customHeight="1">
      <c r="D700" s="7"/>
      <c r="E700" s="7"/>
      <c r="F700" s="7"/>
      <c r="G700" s="7"/>
      <c r="H700" s="7"/>
      <c r="I700" s="7"/>
      <c r="J700" s="7"/>
      <c r="K700" s="7"/>
      <c r="L700" s="7"/>
      <c r="M700" s="7"/>
    </row>
    <row r="701" spans="4:13" ht="15.75" customHeight="1">
      <c r="D701" s="7"/>
      <c r="E701" s="7"/>
      <c r="F701" s="7"/>
      <c r="G701" s="7"/>
      <c r="H701" s="7"/>
      <c r="I701" s="7"/>
      <c r="J701" s="7"/>
      <c r="K701" s="7"/>
      <c r="L701" s="7"/>
      <c r="M701" s="7"/>
    </row>
    <row r="702" spans="4:13" ht="15.75" customHeight="1">
      <c r="D702" s="7"/>
      <c r="E702" s="7"/>
      <c r="F702" s="7"/>
      <c r="G702" s="7"/>
      <c r="H702" s="7"/>
      <c r="I702" s="7"/>
      <c r="J702" s="7"/>
      <c r="K702" s="7"/>
      <c r="L702" s="7"/>
      <c r="M702" s="7"/>
    </row>
    <row r="703" spans="4:13" ht="15.75" customHeight="1">
      <c r="D703" s="7"/>
      <c r="E703" s="7"/>
      <c r="F703" s="7"/>
      <c r="G703" s="7"/>
      <c r="H703" s="7"/>
      <c r="I703" s="7"/>
      <c r="J703" s="7"/>
      <c r="K703" s="7"/>
      <c r="L703" s="7"/>
      <c r="M703" s="7"/>
    </row>
    <row r="704" spans="4:13" ht="15.75" customHeight="1">
      <c r="D704" s="7"/>
      <c r="E704" s="7"/>
      <c r="F704" s="7"/>
      <c r="G704" s="7"/>
      <c r="H704" s="7"/>
      <c r="I704" s="7"/>
      <c r="J704" s="7"/>
      <c r="K704" s="7"/>
      <c r="L704" s="7"/>
      <c r="M704" s="7"/>
    </row>
    <row r="705" spans="4:13" ht="15.75" customHeight="1">
      <c r="D705" s="7"/>
      <c r="E705" s="7"/>
      <c r="F705" s="7"/>
      <c r="G705" s="7"/>
      <c r="H705" s="7"/>
      <c r="I705" s="7"/>
      <c r="J705" s="7"/>
      <c r="K705" s="7"/>
      <c r="L705" s="7"/>
      <c r="M705" s="7"/>
    </row>
    <row r="706" spans="4:13" ht="15.75" customHeight="1">
      <c r="D706" s="7"/>
      <c r="E706" s="7"/>
      <c r="F706" s="7"/>
      <c r="G706" s="7"/>
      <c r="H706" s="7"/>
      <c r="I706" s="7"/>
      <c r="J706" s="7"/>
      <c r="K706" s="7"/>
      <c r="L706" s="7"/>
      <c r="M706" s="7"/>
    </row>
    <row r="707" spans="4:13" ht="15.75" customHeight="1">
      <c r="D707" s="7"/>
      <c r="E707" s="7"/>
      <c r="F707" s="7"/>
      <c r="G707" s="7"/>
      <c r="H707" s="7"/>
      <c r="I707" s="7"/>
      <c r="J707" s="7"/>
      <c r="K707" s="7"/>
      <c r="L707" s="7"/>
      <c r="M707" s="7"/>
    </row>
    <row r="708" spans="4:13" ht="15.75" customHeight="1">
      <c r="D708" s="7"/>
      <c r="E708" s="7"/>
      <c r="F708" s="7"/>
      <c r="G708" s="7"/>
      <c r="H708" s="7"/>
      <c r="I708" s="7"/>
      <c r="J708" s="7"/>
      <c r="K708" s="7"/>
      <c r="L708" s="7"/>
      <c r="M708" s="7"/>
    </row>
    <row r="709" spans="4:13" ht="15.75" customHeight="1">
      <c r="D709" s="7"/>
      <c r="E709" s="7"/>
      <c r="F709" s="7"/>
      <c r="G709" s="7"/>
      <c r="H709" s="7"/>
      <c r="I709" s="7"/>
      <c r="J709" s="7"/>
      <c r="K709" s="7"/>
      <c r="L709" s="7"/>
      <c r="M709" s="7"/>
    </row>
    <row r="710" spans="4:13" ht="15.75" customHeight="1">
      <c r="D710" s="7"/>
      <c r="E710" s="7"/>
      <c r="F710" s="7"/>
      <c r="G710" s="7"/>
      <c r="H710" s="7"/>
      <c r="I710" s="7"/>
      <c r="J710" s="7"/>
      <c r="K710" s="7"/>
      <c r="L710" s="7"/>
      <c r="M710" s="7"/>
    </row>
    <row r="711" spans="4:13" ht="15.75" customHeight="1">
      <c r="D711" s="7"/>
      <c r="E711" s="7"/>
      <c r="F711" s="7"/>
      <c r="G711" s="7"/>
      <c r="H711" s="7"/>
      <c r="I711" s="7"/>
      <c r="J711" s="7"/>
      <c r="K711" s="7"/>
      <c r="L711" s="7"/>
      <c r="M711" s="7"/>
    </row>
    <row r="712" spans="4:13" ht="15.75" customHeight="1">
      <c r="D712" s="7"/>
      <c r="E712" s="7"/>
      <c r="F712" s="7"/>
      <c r="G712" s="7"/>
      <c r="H712" s="7"/>
      <c r="I712" s="7"/>
      <c r="J712" s="7"/>
      <c r="K712" s="7"/>
      <c r="L712" s="7"/>
      <c r="M712" s="7"/>
    </row>
    <row r="713" spans="4:13" ht="15.75" customHeight="1">
      <c r="D713" s="7"/>
      <c r="E713" s="7"/>
      <c r="F713" s="7"/>
      <c r="G713" s="7"/>
      <c r="H713" s="7"/>
      <c r="I713" s="7"/>
      <c r="J713" s="7"/>
      <c r="K713" s="7"/>
      <c r="L713" s="7"/>
      <c r="M713" s="7"/>
    </row>
    <row r="714" spans="4:13" ht="15.75" customHeight="1">
      <c r="D714" s="7"/>
      <c r="E714" s="7"/>
      <c r="F714" s="7"/>
      <c r="G714" s="7"/>
      <c r="H714" s="7"/>
      <c r="I714" s="7"/>
      <c r="J714" s="7"/>
      <c r="K714" s="7"/>
      <c r="L714" s="7"/>
      <c r="M714" s="7"/>
    </row>
    <row r="715" spans="4:13" ht="15.75" customHeight="1">
      <c r="D715" s="7"/>
      <c r="E715" s="7"/>
      <c r="F715" s="7"/>
      <c r="G715" s="7"/>
      <c r="H715" s="7"/>
      <c r="I715" s="7"/>
      <c r="J715" s="7"/>
      <c r="K715" s="7"/>
      <c r="L715" s="7"/>
      <c r="M715" s="7"/>
    </row>
    <row r="716" spans="4:13" ht="15.75" customHeight="1">
      <c r="D716" s="7"/>
      <c r="E716" s="7"/>
      <c r="F716" s="7"/>
      <c r="G716" s="7"/>
      <c r="H716" s="7"/>
      <c r="I716" s="7"/>
      <c r="J716" s="7"/>
      <c r="K716" s="7"/>
      <c r="L716" s="7"/>
      <c r="M716" s="7"/>
    </row>
    <row r="717" spans="4:13" ht="15.75" customHeight="1">
      <c r="D717" s="7"/>
      <c r="E717" s="7"/>
      <c r="F717" s="7"/>
      <c r="G717" s="7"/>
      <c r="H717" s="7"/>
      <c r="I717" s="7"/>
      <c r="J717" s="7"/>
      <c r="K717" s="7"/>
      <c r="L717" s="7"/>
      <c r="M717" s="7"/>
    </row>
    <row r="718" spans="4:13" ht="15.75" customHeight="1">
      <c r="D718" s="7"/>
      <c r="E718" s="7"/>
      <c r="F718" s="7"/>
      <c r="G718" s="7"/>
      <c r="H718" s="7"/>
      <c r="I718" s="7"/>
      <c r="J718" s="7"/>
      <c r="K718" s="7"/>
      <c r="L718" s="7"/>
      <c r="M718" s="7"/>
    </row>
    <row r="719" spans="4:13" ht="15.75" customHeight="1">
      <c r="D719" s="7"/>
      <c r="E719" s="7"/>
      <c r="F719" s="7"/>
      <c r="G719" s="7"/>
      <c r="H719" s="7"/>
      <c r="I719" s="7"/>
      <c r="J719" s="7"/>
      <c r="K719" s="7"/>
      <c r="L719" s="7"/>
      <c r="M719" s="7"/>
    </row>
    <row r="720" spans="4:13" ht="15.75" customHeight="1">
      <c r="D720" s="7"/>
      <c r="E720" s="7"/>
      <c r="F720" s="7"/>
      <c r="G720" s="7"/>
      <c r="H720" s="7"/>
      <c r="I720" s="7"/>
      <c r="J720" s="7"/>
      <c r="K720" s="7"/>
      <c r="L720" s="7"/>
      <c r="M720" s="7"/>
    </row>
    <row r="721" spans="4:13" ht="15.75" customHeight="1">
      <c r="D721" s="7"/>
      <c r="E721" s="7"/>
      <c r="F721" s="7"/>
      <c r="G721" s="7"/>
      <c r="H721" s="7"/>
      <c r="I721" s="7"/>
      <c r="J721" s="7"/>
      <c r="K721" s="7"/>
      <c r="L721" s="7"/>
      <c r="M721" s="7"/>
    </row>
    <row r="722" spans="4:13" ht="15.75" customHeight="1">
      <c r="D722" s="7"/>
      <c r="E722" s="7"/>
      <c r="F722" s="7"/>
      <c r="G722" s="7"/>
      <c r="H722" s="7"/>
      <c r="I722" s="7"/>
      <c r="J722" s="7"/>
      <c r="K722" s="7"/>
      <c r="L722" s="7"/>
      <c r="M722" s="7"/>
    </row>
    <row r="723" spans="4:13" ht="15.75" customHeight="1">
      <c r="D723" s="7"/>
      <c r="E723" s="7"/>
      <c r="F723" s="7"/>
      <c r="G723" s="7"/>
      <c r="H723" s="7"/>
      <c r="I723" s="7"/>
      <c r="J723" s="7"/>
      <c r="K723" s="7"/>
      <c r="L723" s="7"/>
      <c r="M723" s="7"/>
    </row>
    <row r="724" spans="4:13" ht="15.75" customHeight="1">
      <c r="D724" s="7"/>
      <c r="E724" s="7"/>
      <c r="F724" s="7"/>
      <c r="G724" s="7"/>
      <c r="H724" s="7"/>
      <c r="I724" s="7"/>
      <c r="J724" s="7"/>
      <c r="K724" s="7"/>
      <c r="L724" s="7"/>
      <c r="M724" s="7"/>
    </row>
    <row r="725" spans="4:13" ht="15.75" customHeight="1">
      <c r="D725" s="7"/>
      <c r="E725" s="7"/>
      <c r="F725" s="7"/>
      <c r="G725" s="7"/>
      <c r="H725" s="7"/>
      <c r="I725" s="7"/>
      <c r="J725" s="7"/>
      <c r="K725" s="7"/>
      <c r="L725" s="7"/>
      <c r="M725" s="7"/>
    </row>
    <row r="726" spans="4:13" ht="15.75" customHeight="1">
      <c r="D726" s="7"/>
      <c r="E726" s="7"/>
      <c r="F726" s="7"/>
      <c r="G726" s="7"/>
      <c r="H726" s="7"/>
      <c r="I726" s="7"/>
      <c r="J726" s="7"/>
      <c r="K726" s="7"/>
      <c r="L726" s="7"/>
      <c r="M726" s="7"/>
    </row>
    <row r="727" spans="4:13" ht="15.75" customHeight="1">
      <c r="D727" s="7"/>
      <c r="E727" s="7"/>
      <c r="F727" s="7"/>
      <c r="G727" s="7"/>
      <c r="H727" s="7"/>
      <c r="I727" s="7"/>
      <c r="J727" s="7"/>
      <c r="K727" s="7"/>
      <c r="L727" s="7"/>
      <c r="M727" s="7"/>
    </row>
    <row r="728" spans="4:13" ht="15.75" customHeight="1">
      <c r="D728" s="7"/>
      <c r="E728" s="7"/>
      <c r="F728" s="7"/>
      <c r="G728" s="7"/>
      <c r="H728" s="7"/>
      <c r="I728" s="7"/>
      <c r="J728" s="7"/>
      <c r="K728" s="7"/>
      <c r="L728" s="7"/>
      <c r="M728" s="7"/>
    </row>
    <row r="729" spans="4:13" ht="15.75" customHeight="1">
      <c r="D729" s="7"/>
      <c r="E729" s="7"/>
      <c r="F729" s="7"/>
      <c r="G729" s="7"/>
      <c r="H729" s="7"/>
      <c r="I729" s="7"/>
      <c r="J729" s="7"/>
      <c r="K729" s="7"/>
      <c r="L729" s="7"/>
      <c r="M729" s="7"/>
    </row>
    <row r="730" spans="4:13" ht="15.75" customHeight="1">
      <c r="D730" s="7"/>
      <c r="E730" s="7"/>
      <c r="F730" s="7"/>
      <c r="G730" s="7"/>
      <c r="H730" s="7"/>
      <c r="I730" s="7"/>
      <c r="J730" s="7"/>
      <c r="K730" s="7"/>
      <c r="L730" s="7"/>
      <c r="M730" s="7"/>
    </row>
    <row r="731" spans="4:13" ht="15.75" customHeight="1">
      <c r="D731" s="7"/>
      <c r="E731" s="7"/>
      <c r="F731" s="7"/>
      <c r="G731" s="7"/>
      <c r="H731" s="7"/>
      <c r="I731" s="7"/>
      <c r="J731" s="7"/>
      <c r="K731" s="7"/>
      <c r="L731" s="7"/>
      <c r="M731" s="7"/>
    </row>
    <row r="732" spans="4:13" ht="15.75" customHeight="1">
      <c r="D732" s="7"/>
      <c r="E732" s="7"/>
      <c r="F732" s="7"/>
      <c r="G732" s="7"/>
      <c r="H732" s="7"/>
      <c r="I732" s="7"/>
      <c r="J732" s="7"/>
      <c r="K732" s="7"/>
      <c r="L732" s="7"/>
      <c r="M732" s="7"/>
    </row>
    <row r="733" spans="4:13" ht="15.75" customHeight="1">
      <c r="D733" s="7"/>
      <c r="E733" s="7"/>
      <c r="F733" s="7"/>
      <c r="G733" s="7"/>
      <c r="H733" s="7"/>
      <c r="I733" s="7"/>
      <c r="J733" s="7"/>
      <c r="K733" s="7"/>
      <c r="L733" s="7"/>
      <c r="M733" s="7"/>
    </row>
    <row r="734" spans="4:13" ht="15.75" customHeight="1">
      <c r="D734" s="7"/>
      <c r="E734" s="7"/>
      <c r="F734" s="7"/>
      <c r="G734" s="7"/>
      <c r="H734" s="7"/>
      <c r="I734" s="7"/>
      <c r="J734" s="7"/>
      <c r="K734" s="7"/>
      <c r="L734" s="7"/>
      <c r="M734" s="7"/>
    </row>
    <row r="735" spans="4:13" ht="15.75" customHeight="1">
      <c r="D735" s="7"/>
      <c r="E735" s="7"/>
      <c r="F735" s="7"/>
      <c r="G735" s="7"/>
      <c r="H735" s="7"/>
      <c r="I735" s="7"/>
      <c r="J735" s="7"/>
      <c r="K735" s="7"/>
      <c r="L735" s="7"/>
      <c r="M735" s="7"/>
    </row>
    <row r="736" spans="4:13" ht="15.75" customHeight="1">
      <c r="D736" s="7"/>
      <c r="E736" s="7"/>
      <c r="F736" s="7"/>
      <c r="G736" s="7"/>
      <c r="H736" s="7"/>
      <c r="I736" s="7"/>
      <c r="J736" s="7"/>
      <c r="K736" s="7"/>
      <c r="L736" s="7"/>
      <c r="M736" s="7"/>
    </row>
    <row r="737" spans="4:13" ht="15.75" customHeight="1">
      <c r="D737" s="7"/>
      <c r="E737" s="7"/>
      <c r="F737" s="7"/>
      <c r="G737" s="7"/>
      <c r="H737" s="7"/>
      <c r="I737" s="7"/>
      <c r="J737" s="7"/>
      <c r="K737" s="7"/>
      <c r="L737" s="7"/>
      <c r="M737" s="7"/>
    </row>
    <row r="738" spans="4:13" ht="15.75" customHeight="1">
      <c r="D738" s="7"/>
      <c r="E738" s="7"/>
      <c r="F738" s="7"/>
      <c r="G738" s="7"/>
      <c r="H738" s="7"/>
      <c r="I738" s="7"/>
      <c r="J738" s="7"/>
      <c r="K738" s="7"/>
      <c r="L738" s="7"/>
      <c r="M738" s="7"/>
    </row>
    <row r="739" spans="4:13" ht="15.75" customHeight="1">
      <c r="D739" s="7"/>
      <c r="E739" s="7"/>
      <c r="F739" s="7"/>
      <c r="G739" s="7"/>
      <c r="H739" s="7"/>
      <c r="I739" s="7"/>
      <c r="J739" s="7"/>
      <c r="K739" s="7"/>
      <c r="L739" s="7"/>
      <c r="M739" s="7"/>
    </row>
    <row r="740" spans="4:13" ht="15.75" customHeight="1">
      <c r="D740" s="7"/>
      <c r="E740" s="7"/>
      <c r="F740" s="7"/>
      <c r="G740" s="7"/>
      <c r="H740" s="7"/>
      <c r="I740" s="7"/>
      <c r="J740" s="7"/>
      <c r="K740" s="7"/>
      <c r="L740" s="7"/>
      <c r="M740" s="7"/>
    </row>
    <row r="741" spans="4:13" ht="15.75" customHeight="1">
      <c r="D741" s="7"/>
      <c r="E741" s="7"/>
      <c r="F741" s="7"/>
      <c r="G741" s="7"/>
      <c r="H741" s="7"/>
      <c r="I741" s="7"/>
      <c r="J741" s="7"/>
      <c r="K741" s="7"/>
      <c r="L741" s="7"/>
      <c r="M741" s="7"/>
    </row>
    <row r="742" spans="4:13" ht="15.75" customHeight="1">
      <c r="D742" s="7"/>
      <c r="E742" s="7"/>
      <c r="F742" s="7"/>
      <c r="G742" s="7"/>
      <c r="H742" s="7"/>
      <c r="I742" s="7"/>
      <c r="J742" s="7"/>
      <c r="K742" s="7"/>
      <c r="L742" s="7"/>
      <c r="M742" s="7"/>
    </row>
    <row r="743" spans="4:13" ht="15.75" customHeight="1">
      <c r="D743" s="7"/>
      <c r="E743" s="7"/>
      <c r="F743" s="7"/>
      <c r="G743" s="7"/>
      <c r="H743" s="7"/>
      <c r="I743" s="7"/>
      <c r="J743" s="7"/>
      <c r="K743" s="7"/>
      <c r="L743" s="7"/>
      <c r="M743" s="7"/>
    </row>
    <row r="744" spans="4:13" ht="15.75" customHeight="1">
      <c r="D744" s="7"/>
      <c r="E744" s="7"/>
      <c r="F744" s="7"/>
      <c r="G744" s="7"/>
      <c r="H744" s="7"/>
      <c r="I744" s="7"/>
      <c r="J744" s="7"/>
      <c r="K744" s="7"/>
      <c r="L744" s="7"/>
      <c r="M744" s="7"/>
    </row>
    <row r="745" spans="4:13" ht="15.75" customHeight="1">
      <c r="D745" s="7"/>
      <c r="E745" s="7"/>
      <c r="F745" s="7"/>
      <c r="G745" s="7"/>
      <c r="H745" s="7"/>
      <c r="I745" s="7"/>
      <c r="J745" s="7"/>
      <c r="K745" s="7"/>
      <c r="L745" s="7"/>
      <c r="M745" s="7"/>
    </row>
    <row r="746" spans="4:13" ht="15.75" customHeight="1">
      <c r="D746" s="7"/>
      <c r="E746" s="7"/>
      <c r="F746" s="7"/>
      <c r="G746" s="7"/>
      <c r="H746" s="7"/>
      <c r="I746" s="7"/>
      <c r="J746" s="7"/>
      <c r="K746" s="7"/>
      <c r="L746" s="7"/>
      <c r="M746" s="7"/>
    </row>
    <row r="747" spans="4:13" ht="15.75" customHeight="1">
      <c r="D747" s="7"/>
      <c r="E747" s="7"/>
      <c r="F747" s="7"/>
      <c r="G747" s="7"/>
      <c r="H747" s="7"/>
      <c r="I747" s="7"/>
      <c r="J747" s="7"/>
      <c r="K747" s="7"/>
      <c r="L747" s="7"/>
      <c r="M747" s="7"/>
    </row>
    <row r="748" spans="4:13" ht="15.75" customHeight="1">
      <c r="D748" s="7"/>
      <c r="E748" s="7"/>
      <c r="F748" s="7"/>
      <c r="G748" s="7"/>
      <c r="H748" s="7"/>
      <c r="I748" s="7"/>
      <c r="J748" s="7"/>
      <c r="K748" s="7"/>
      <c r="L748" s="7"/>
      <c r="M748" s="7"/>
    </row>
    <row r="749" spans="4:13" ht="15.75" customHeight="1">
      <c r="D749" s="7"/>
      <c r="E749" s="7"/>
      <c r="F749" s="7"/>
      <c r="G749" s="7"/>
      <c r="H749" s="7"/>
      <c r="I749" s="7"/>
      <c r="J749" s="7"/>
      <c r="K749" s="7"/>
      <c r="L749" s="7"/>
      <c r="M749" s="7"/>
    </row>
    <row r="750" spans="4:13" ht="15.75" customHeight="1">
      <c r="D750" s="7"/>
      <c r="E750" s="7"/>
      <c r="F750" s="7"/>
      <c r="G750" s="7"/>
      <c r="H750" s="7"/>
      <c r="I750" s="7"/>
      <c r="J750" s="7"/>
      <c r="K750" s="7"/>
      <c r="L750" s="7"/>
      <c r="M750" s="7"/>
    </row>
    <row r="751" spans="4:13" ht="15.75" customHeight="1">
      <c r="D751" s="7"/>
      <c r="E751" s="7"/>
      <c r="F751" s="7"/>
      <c r="G751" s="7"/>
      <c r="H751" s="7"/>
      <c r="I751" s="7"/>
      <c r="J751" s="7"/>
      <c r="K751" s="7"/>
      <c r="L751" s="7"/>
      <c r="M751" s="7"/>
    </row>
    <row r="752" spans="4:13" ht="15.75" customHeight="1">
      <c r="D752" s="7"/>
      <c r="E752" s="7"/>
      <c r="F752" s="7"/>
      <c r="G752" s="7"/>
      <c r="H752" s="7"/>
      <c r="I752" s="7"/>
      <c r="J752" s="7"/>
      <c r="K752" s="7"/>
      <c r="L752" s="7"/>
      <c r="M752" s="7"/>
    </row>
    <row r="753" spans="4:13" ht="15.75" customHeight="1">
      <c r="D753" s="7"/>
      <c r="E753" s="7"/>
      <c r="F753" s="7"/>
      <c r="G753" s="7"/>
      <c r="H753" s="7"/>
      <c r="I753" s="7"/>
      <c r="J753" s="7"/>
      <c r="K753" s="7"/>
      <c r="L753" s="7"/>
      <c r="M753" s="7"/>
    </row>
    <row r="754" spans="4:13" ht="15.75" customHeight="1">
      <c r="D754" s="7"/>
      <c r="E754" s="7"/>
      <c r="F754" s="7"/>
      <c r="G754" s="7"/>
      <c r="H754" s="7"/>
      <c r="I754" s="7"/>
      <c r="J754" s="7"/>
      <c r="K754" s="7"/>
      <c r="L754" s="7"/>
      <c r="M754" s="7"/>
    </row>
    <row r="755" spans="4:13" ht="15.75" customHeight="1">
      <c r="D755" s="7"/>
      <c r="E755" s="7"/>
      <c r="F755" s="7"/>
      <c r="G755" s="7"/>
      <c r="H755" s="7"/>
      <c r="I755" s="7"/>
      <c r="J755" s="7"/>
      <c r="K755" s="7"/>
      <c r="L755" s="7"/>
      <c r="M755" s="7"/>
    </row>
    <row r="756" spans="4:13" ht="15.75" customHeight="1">
      <c r="D756" s="7"/>
      <c r="E756" s="7"/>
      <c r="F756" s="7"/>
      <c r="G756" s="7"/>
      <c r="H756" s="7"/>
      <c r="I756" s="7"/>
      <c r="J756" s="7"/>
      <c r="K756" s="7"/>
      <c r="L756" s="7"/>
      <c r="M756" s="7"/>
    </row>
    <row r="757" spans="4:13" ht="15.75" customHeight="1">
      <c r="D757" s="7"/>
      <c r="E757" s="7"/>
      <c r="F757" s="7"/>
      <c r="G757" s="7"/>
      <c r="H757" s="7"/>
      <c r="I757" s="7"/>
      <c r="J757" s="7"/>
      <c r="K757" s="7"/>
      <c r="L757" s="7"/>
      <c r="M757" s="7"/>
    </row>
    <row r="758" spans="4:13" ht="15.75" customHeight="1">
      <c r="D758" s="7"/>
      <c r="E758" s="7"/>
      <c r="F758" s="7"/>
      <c r="G758" s="7"/>
      <c r="H758" s="7"/>
      <c r="I758" s="7"/>
      <c r="J758" s="7"/>
      <c r="K758" s="7"/>
      <c r="L758" s="7"/>
      <c r="M758" s="7"/>
    </row>
    <row r="759" spans="4:13" ht="15.75" customHeight="1">
      <c r="D759" s="7"/>
      <c r="E759" s="7"/>
      <c r="F759" s="7"/>
      <c r="G759" s="7"/>
      <c r="H759" s="7"/>
      <c r="I759" s="7"/>
      <c r="J759" s="7"/>
      <c r="K759" s="7"/>
      <c r="L759" s="7"/>
      <c r="M759" s="7"/>
    </row>
    <row r="760" spans="4:13" ht="15.75" customHeight="1">
      <c r="D760" s="7"/>
      <c r="E760" s="7"/>
      <c r="F760" s="7"/>
      <c r="G760" s="7"/>
      <c r="H760" s="7"/>
      <c r="I760" s="7"/>
      <c r="J760" s="7"/>
      <c r="K760" s="7"/>
      <c r="L760" s="7"/>
      <c r="M760" s="7"/>
    </row>
    <row r="761" spans="4:13" ht="15.75" customHeight="1">
      <c r="D761" s="7"/>
      <c r="E761" s="7"/>
      <c r="F761" s="7"/>
      <c r="G761" s="7"/>
      <c r="H761" s="7"/>
      <c r="I761" s="7"/>
      <c r="J761" s="7"/>
      <c r="K761" s="7"/>
      <c r="L761" s="7"/>
      <c r="M761" s="7"/>
    </row>
    <row r="762" spans="4:13" ht="15.75" customHeight="1">
      <c r="D762" s="7"/>
      <c r="E762" s="7"/>
      <c r="F762" s="7"/>
      <c r="G762" s="7"/>
      <c r="H762" s="7"/>
      <c r="I762" s="7"/>
      <c r="J762" s="7"/>
      <c r="K762" s="7"/>
      <c r="L762" s="7"/>
      <c r="M762" s="7"/>
    </row>
    <row r="763" spans="4:13" ht="15.75" customHeight="1">
      <c r="D763" s="7"/>
      <c r="E763" s="7"/>
      <c r="F763" s="7"/>
      <c r="G763" s="7"/>
      <c r="H763" s="7"/>
      <c r="I763" s="7"/>
      <c r="J763" s="7"/>
      <c r="K763" s="7"/>
      <c r="L763" s="7"/>
      <c r="M763" s="7"/>
    </row>
    <row r="764" spans="4:13" ht="15.75" customHeight="1">
      <c r="D764" s="7"/>
      <c r="E764" s="7"/>
      <c r="F764" s="7"/>
      <c r="G764" s="7"/>
      <c r="H764" s="7"/>
      <c r="I764" s="7"/>
      <c r="J764" s="7"/>
      <c r="K764" s="7"/>
      <c r="L764" s="7"/>
      <c r="M764" s="7"/>
    </row>
    <row r="765" spans="4:13" ht="15.75" customHeight="1">
      <c r="D765" s="7"/>
      <c r="E765" s="7"/>
      <c r="F765" s="7"/>
      <c r="G765" s="7"/>
      <c r="H765" s="7"/>
      <c r="I765" s="7"/>
      <c r="J765" s="7"/>
      <c r="K765" s="7"/>
      <c r="L765" s="7"/>
      <c r="M765" s="7"/>
    </row>
    <row r="766" spans="4:13" ht="15.75" customHeight="1">
      <c r="D766" s="7"/>
      <c r="E766" s="7"/>
      <c r="F766" s="7"/>
      <c r="G766" s="7"/>
      <c r="H766" s="7"/>
      <c r="I766" s="7"/>
      <c r="J766" s="7"/>
      <c r="K766" s="7"/>
      <c r="L766" s="7"/>
      <c r="M766" s="7"/>
    </row>
    <row r="767" spans="4:13" ht="15.75" customHeight="1">
      <c r="D767" s="7"/>
      <c r="E767" s="7"/>
      <c r="F767" s="7"/>
      <c r="G767" s="7"/>
      <c r="H767" s="7"/>
      <c r="I767" s="7"/>
      <c r="J767" s="7"/>
      <c r="K767" s="7"/>
      <c r="L767" s="7"/>
      <c r="M767" s="7"/>
    </row>
    <row r="768" spans="4:13" ht="15.75" customHeight="1">
      <c r="D768" s="7"/>
      <c r="E768" s="7"/>
      <c r="F768" s="7"/>
      <c r="G768" s="7"/>
      <c r="H768" s="7"/>
      <c r="I768" s="7"/>
      <c r="J768" s="7"/>
      <c r="K768" s="7"/>
      <c r="L768" s="7"/>
      <c r="M768" s="7"/>
    </row>
    <row r="769" spans="4:13" ht="15.75" customHeight="1">
      <c r="D769" s="7"/>
      <c r="E769" s="7"/>
      <c r="F769" s="7"/>
      <c r="G769" s="7"/>
      <c r="H769" s="7"/>
      <c r="I769" s="7"/>
      <c r="J769" s="7"/>
      <c r="K769" s="7"/>
      <c r="L769" s="7"/>
      <c r="M769" s="7"/>
    </row>
    <row r="770" spans="4:13" ht="15.75" customHeight="1">
      <c r="D770" s="7"/>
      <c r="E770" s="7"/>
      <c r="F770" s="7"/>
      <c r="G770" s="7"/>
      <c r="H770" s="7"/>
      <c r="I770" s="7"/>
      <c r="J770" s="7"/>
      <c r="K770" s="7"/>
      <c r="L770" s="7"/>
      <c r="M770" s="7"/>
    </row>
    <row r="771" spans="4:13" ht="15.75" customHeight="1">
      <c r="D771" s="7"/>
      <c r="E771" s="7"/>
      <c r="F771" s="7"/>
      <c r="G771" s="7"/>
      <c r="H771" s="7"/>
      <c r="I771" s="7"/>
      <c r="J771" s="7"/>
      <c r="K771" s="7"/>
      <c r="L771" s="7"/>
      <c r="M771" s="7"/>
    </row>
    <row r="772" spans="4:13" ht="15.75" customHeight="1">
      <c r="D772" s="7"/>
      <c r="E772" s="7"/>
      <c r="F772" s="7"/>
      <c r="G772" s="7"/>
      <c r="H772" s="7"/>
      <c r="I772" s="7"/>
      <c r="J772" s="7"/>
      <c r="K772" s="7"/>
      <c r="L772" s="7"/>
      <c r="M772" s="7"/>
    </row>
    <row r="773" spans="4:13" ht="15.75" customHeight="1">
      <c r="D773" s="7"/>
      <c r="E773" s="7"/>
      <c r="F773" s="7"/>
      <c r="G773" s="7"/>
      <c r="H773" s="7"/>
      <c r="I773" s="7"/>
      <c r="J773" s="7"/>
      <c r="K773" s="7"/>
      <c r="L773" s="7"/>
      <c r="M773" s="7"/>
    </row>
    <row r="774" spans="4:13" ht="15.75" customHeight="1">
      <c r="D774" s="7"/>
      <c r="E774" s="7"/>
      <c r="F774" s="7"/>
      <c r="G774" s="7"/>
      <c r="H774" s="7"/>
      <c r="I774" s="7"/>
      <c r="J774" s="7"/>
      <c r="K774" s="7"/>
      <c r="L774" s="7"/>
      <c r="M774" s="7"/>
    </row>
    <row r="775" spans="4:13" ht="15.75" customHeight="1">
      <c r="D775" s="7"/>
      <c r="E775" s="7"/>
      <c r="F775" s="7"/>
      <c r="G775" s="7"/>
      <c r="H775" s="7"/>
      <c r="I775" s="7"/>
      <c r="J775" s="7"/>
      <c r="K775" s="7"/>
      <c r="L775" s="7"/>
      <c r="M775" s="7"/>
    </row>
    <row r="776" spans="4:13" ht="15.75" customHeight="1">
      <c r="D776" s="7"/>
      <c r="E776" s="7"/>
      <c r="F776" s="7"/>
      <c r="G776" s="7"/>
      <c r="H776" s="7"/>
      <c r="I776" s="7"/>
      <c r="J776" s="7"/>
      <c r="K776" s="7"/>
      <c r="L776" s="7"/>
      <c r="M776" s="7"/>
    </row>
    <row r="777" spans="4:13" ht="15.75" customHeight="1">
      <c r="D777" s="7"/>
      <c r="E777" s="7"/>
      <c r="F777" s="7"/>
      <c r="G777" s="7"/>
      <c r="H777" s="7"/>
      <c r="I777" s="7"/>
      <c r="J777" s="7"/>
      <c r="K777" s="7"/>
      <c r="L777" s="7"/>
      <c r="M777" s="7"/>
    </row>
    <row r="778" spans="4:13" ht="15.75" customHeight="1">
      <c r="D778" s="7"/>
      <c r="E778" s="7"/>
      <c r="F778" s="7"/>
      <c r="G778" s="7"/>
      <c r="H778" s="7"/>
      <c r="I778" s="7"/>
      <c r="J778" s="7"/>
      <c r="K778" s="7"/>
      <c r="L778" s="7"/>
      <c r="M778" s="7"/>
    </row>
    <row r="779" spans="4:13" ht="15.75" customHeight="1">
      <c r="D779" s="7"/>
      <c r="E779" s="7"/>
      <c r="F779" s="7"/>
      <c r="G779" s="7"/>
      <c r="H779" s="7"/>
      <c r="I779" s="7"/>
      <c r="J779" s="7"/>
      <c r="K779" s="7"/>
      <c r="L779" s="7"/>
      <c r="M779" s="7"/>
    </row>
    <row r="780" spans="4:13" ht="15.75" customHeight="1">
      <c r="D780" s="7"/>
      <c r="E780" s="7"/>
      <c r="F780" s="7"/>
      <c r="G780" s="7"/>
      <c r="H780" s="7"/>
      <c r="I780" s="7"/>
      <c r="J780" s="7"/>
      <c r="K780" s="7"/>
      <c r="L780" s="7"/>
      <c r="M780" s="7"/>
    </row>
    <row r="781" spans="4:13" ht="15.75" customHeight="1">
      <c r="D781" s="7"/>
      <c r="E781" s="7"/>
      <c r="F781" s="7"/>
      <c r="G781" s="7"/>
      <c r="H781" s="7"/>
      <c r="I781" s="7"/>
      <c r="J781" s="7"/>
      <c r="K781" s="7"/>
      <c r="L781" s="7"/>
      <c r="M781" s="7"/>
    </row>
    <row r="782" spans="4:13" ht="15.75" customHeight="1">
      <c r="D782" s="7"/>
      <c r="E782" s="7"/>
      <c r="F782" s="7"/>
      <c r="G782" s="7"/>
      <c r="H782" s="7"/>
      <c r="I782" s="7"/>
      <c r="J782" s="7"/>
      <c r="K782" s="7"/>
      <c r="L782" s="7"/>
      <c r="M782" s="7"/>
    </row>
    <row r="783" spans="4:13" ht="15.75" customHeight="1">
      <c r="D783" s="7"/>
      <c r="E783" s="7"/>
      <c r="F783" s="7"/>
      <c r="G783" s="7"/>
      <c r="H783" s="7"/>
      <c r="I783" s="7"/>
      <c r="J783" s="7"/>
      <c r="K783" s="7"/>
      <c r="L783" s="7"/>
      <c r="M783" s="7"/>
    </row>
    <row r="784" spans="4:13" ht="15.75" customHeight="1">
      <c r="D784" s="7"/>
      <c r="E784" s="7"/>
      <c r="F784" s="7"/>
      <c r="G784" s="7"/>
      <c r="H784" s="7"/>
      <c r="I784" s="7"/>
      <c r="J784" s="7"/>
      <c r="K784" s="7"/>
      <c r="L784" s="7"/>
      <c r="M784" s="7"/>
    </row>
    <row r="785" spans="4:13" ht="15.75" customHeight="1">
      <c r="D785" s="7"/>
      <c r="E785" s="7"/>
      <c r="F785" s="7"/>
      <c r="G785" s="7"/>
      <c r="H785" s="7"/>
      <c r="I785" s="7"/>
      <c r="J785" s="7"/>
      <c r="K785" s="7"/>
      <c r="L785" s="7"/>
      <c r="M785" s="7"/>
    </row>
    <row r="786" spans="4:13" ht="15.75" customHeight="1">
      <c r="D786" s="7"/>
      <c r="E786" s="7"/>
      <c r="F786" s="7"/>
      <c r="G786" s="7"/>
      <c r="H786" s="7"/>
      <c r="I786" s="7"/>
      <c r="J786" s="7"/>
      <c r="K786" s="7"/>
      <c r="L786" s="7"/>
      <c r="M786" s="7"/>
    </row>
    <row r="787" spans="4:13" ht="15.75" customHeight="1">
      <c r="D787" s="7"/>
      <c r="E787" s="7"/>
      <c r="F787" s="7"/>
      <c r="G787" s="7"/>
      <c r="H787" s="7"/>
      <c r="I787" s="7"/>
      <c r="J787" s="7"/>
      <c r="K787" s="7"/>
      <c r="L787" s="7"/>
      <c r="M787" s="7"/>
    </row>
    <row r="788" spans="4:13" ht="15.75" customHeight="1">
      <c r="D788" s="7"/>
      <c r="E788" s="7"/>
      <c r="F788" s="7"/>
      <c r="G788" s="7"/>
      <c r="H788" s="7"/>
      <c r="I788" s="7"/>
      <c r="J788" s="7"/>
      <c r="K788" s="7"/>
      <c r="L788" s="7"/>
      <c r="M788" s="7"/>
    </row>
    <row r="789" spans="4:13" ht="15.75" customHeight="1">
      <c r="D789" s="7"/>
      <c r="E789" s="7"/>
      <c r="F789" s="7"/>
      <c r="G789" s="7"/>
      <c r="H789" s="7"/>
      <c r="I789" s="7"/>
      <c r="J789" s="7"/>
      <c r="K789" s="7"/>
      <c r="L789" s="7"/>
      <c r="M789" s="7"/>
    </row>
    <row r="790" spans="4:13" ht="15.75" customHeight="1">
      <c r="D790" s="7"/>
      <c r="E790" s="7"/>
      <c r="F790" s="7"/>
      <c r="G790" s="7"/>
      <c r="H790" s="7"/>
      <c r="I790" s="7"/>
      <c r="J790" s="7"/>
      <c r="K790" s="7"/>
      <c r="L790" s="7"/>
      <c r="M790" s="7"/>
    </row>
    <row r="791" spans="4:13" ht="15.75" customHeight="1">
      <c r="D791" s="7"/>
      <c r="E791" s="7"/>
      <c r="F791" s="7"/>
      <c r="G791" s="7"/>
      <c r="H791" s="7"/>
      <c r="I791" s="7"/>
      <c r="J791" s="7"/>
      <c r="K791" s="7"/>
      <c r="L791" s="7"/>
      <c r="M791" s="7"/>
    </row>
    <row r="792" spans="4:13" ht="15.75" customHeight="1">
      <c r="D792" s="7"/>
      <c r="E792" s="7"/>
      <c r="F792" s="7"/>
      <c r="G792" s="7"/>
      <c r="H792" s="7"/>
      <c r="I792" s="7"/>
      <c r="J792" s="7"/>
      <c r="K792" s="7"/>
      <c r="L792" s="7"/>
      <c r="M792" s="7"/>
    </row>
    <row r="793" spans="4:13" ht="15.75" customHeight="1">
      <c r="D793" s="7"/>
      <c r="E793" s="7"/>
      <c r="F793" s="7"/>
      <c r="G793" s="7"/>
      <c r="H793" s="7"/>
      <c r="I793" s="7"/>
      <c r="J793" s="7"/>
      <c r="K793" s="7"/>
      <c r="L793" s="7"/>
      <c r="M793" s="7"/>
    </row>
    <row r="794" spans="4:13" ht="15.75" customHeight="1">
      <c r="D794" s="7"/>
      <c r="E794" s="7"/>
      <c r="F794" s="7"/>
      <c r="G794" s="7"/>
      <c r="H794" s="7"/>
      <c r="I794" s="7"/>
      <c r="J794" s="7"/>
      <c r="K794" s="7"/>
      <c r="L794" s="7"/>
      <c r="M794" s="7"/>
    </row>
    <row r="795" spans="4:13" ht="15.75" customHeight="1">
      <c r="D795" s="7"/>
      <c r="E795" s="7"/>
      <c r="F795" s="7"/>
      <c r="G795" s="7"/>
      <c r="H795" s="7"/>
      <c r="I795" s="7"/>
      <c r="J795" s="7"/>
      <c r="K795" s="7"/>
      <c r="L795" s="7"/>
      <c r="M795" s="7"/>
    </row>
    <row r="796" spans="4:13" ht="15.75" customHeight="1">
      <c r="D796" s="7"/>
      <c r="E796" s="7"/>
      <c r="F796" s="7"/>
      <c r="G796" s="7"/>
      <c r="H796" s="7"/>
      <c r="I796" s="7"/>
      <c r="J796" s="7"/>
      <c r="K796" s="7"/>
      <c r="L796" s="7"/>
      <c r="M796" s="7"/>
    </row>
    <row r="797" spans="4:13" ht="15.75" customHeight="1">
      <c r="D797" s="7"/>
      <c r="E797" s="7"/>
      <c r="F797" s="7"/>
      <c r="G797" s="7"/>
      <c r="H797" s="7"/>
      <c r="I797" s="7"/>
      <c r="J797" s="7"/>
      <c r="K797" s="7"/>
      <c r="L797" s="7"/>
      <c r="M797" s="7"/>
    </row>
    <row r="798" spans="4:13" ht="15.75" customHeight="1">
      <c r="D798" s="7"/>
      <c r="E798" s="7"/>
      <c r="F798" s="7"/>
      <c r="G798" s="7"/>
      <c r="H798" s="7"/>
      <c r="I798" s="7"/>
      <c r="J798" s="7"/>
      <c r="K798" s="7"/>
      <c r="L798" s="7"/>
      <c r="M798" s="7"/>
    </row>
    <row r="799" spans="4:13" ht="15.75" customHeight="1">
      <c r="D799" s="7"/>
      <c r="E799" s="7"/>
      <c r="F799" s="7"/>
      <c r="G799" s="7"/>
      <c r="H799" s="7"/>
      <c r="I799" s="7"/>
      <c r="J799" s="7"/>
      <c r="K799" s="7"/>
      <c r="L799" s="7"/>
      <c r="M799" s="7"/>
    </row>
    <row r="800" spans="4:13" ht="15.75" customHeight="1">
      <c r="D800" s="7"/>
      <c r="E800" s="7"/>
      <c r="F800" s="7"/>
      <c r="G800" s="7"/>
      <c r="H800" s="7"/>
      <c r="I800" s="7"/>
      <c r="J800" s="7"/>
      <c r="K800" s="7"/>
      <c r="L800" s="7"/>
      <c r="M800" s="7"/>
    </row>
    <row r="801" spans="4:13" ht="15.75" customHeight="1">
      <c r="D801" s="7"/>
      <c r="E801" s="7"/>
      <c r="F801" s="7"/>
      <c r="G801" s="7"/>
      <c r="H801" s="7"/>
      <c r="I801" s="7"/>
      <c r="J801" s="7"/>
      <c r="K801" s="7"/>
      <c r="L801" s="7"/>
      <c r="M801" s="7"/>
    </row>
    <row r="802" spans="4:13" ht="15.75" customHeight="1">
      <c r="D802" s="7"/>
      <c r="E802" s="7"/>
      <c r="F802" s="7"/>
      <c r="G802" s="7"/>
      <c r="H802" s="7"/>
      <c r="I802" s="7"/>
      <c r="J802" s="7"/>
      <c r="K802" s="7"/>
      <c r="L802" s="7"/>
      <c r="M802" s="7"/>
    </row>
    <row r="803" spans="4:13" ht="15.75" customHeight="1">
      <c r="D803" s="7"/>
      <c r="E803" s="7"/>
      <c r="F803" s="7"/>
      <c r="G803" s="7"/>
      <c r="H803" s="7"/>
      <c r="I803" s="7"/>
      <c r="J803" s="7"/>
      <c r="K803" s="7"/>
      <c r="L803" s="7"/>
      <c r="M803" s="7"/>
    </row>
    <row r="804" spans="4:13" ht="15.75" customHeight="1">
      <c r="D804" s="7"/>
      <c r="E804" s="7"/>
      <c r="F804" s="7"/>
      <c r="G804" s="7"/>
      <c r="H804" s="7"/>
      <c r="I804" s="7"/>
      <c r="J804" s="7"/>
      <c r="K804" s="7"/>
      <c r="L804" s="7"/>
      <c r="M804" s="7"/>
    </row>
    <row r="805" spans="4:13" ht="15.75" customHeight="1">
      <c r="D805" s="7"/>
      <c r="E805" s="7"/>
      <c r="F805" s="7"/>
      <c r="G805" s="7"/>
      <c r="H805" s="7"/>
      <c r="I805" s="7"/>
      <c r="J805" s="7"/>
      <c r="K805" s="7"/>
      <c r="L805" s="7"/>
      <c r="M805" s="7"/>
    </row>
    <row r="806" spans="4:13" ht="15.75" customHeight="1">
      <c r="D806" s="7"/>
      <c r="E806" s="7"/>
      <c r="F806" s="7"/>
      <c r="G806" s="7"/>
      <c r="H806" s="7"/>
      <c r="I806" s="7"/>
      <c r="J806" s="7"/>
      <c r="K806" s="7"/>
      <c r="L806" s="7"/>
      <c r="M806" s="7"/>
    </row>
    <row r="807" spans="4:13" ht="15.75" customHeight="1">
      <c r="D807" s="7"/>
      <c r="E807" s="7"/>
      <c r="F807" s="7"/>
      <c r="G807" s="7"/>
      <c r="H807" s="7"/>
      <c r="I807" s="7"/>
      <c r="J807" s="7"/>
      <c r="K807" s="7"/>
      <c r="L807" s="7"/>
      <c r="M807" s="7"/>
    </row>
    <row r="808" spans="4:13" ht="15.75" customHeight="1">
      <c r="D808" s="7"/>
      <c r="E808" s="7"/>
      <c r="F808" s="7"/>
      <c r="G808" s="7"/>
      <c r="H808" s="7"/>
      <c r="I808" s="7"/>
      <c r="J808" s="7"/>
      <c r="K808" s="7"/>
      <c r="L808" s="7"/>
      <c r="M808" s="7"/>
    </row>
    <row r="809" spans="4:13" ht="15.75" customHeight="1">
      <c r="D809" s="7"/>
      <c r="E809" s="7"/>
      <c r="F809" s="7"/>
      <c r="G809" s="7"/>
      <c r="H809" s="7"/>
      <c r="I809" s="7"/>
      <c r="J809" s="7"/>
      <c r="K809" s="7"/>
      <c r="L809" s="7"/>
      <c r="M809" s="7"/>
    </row>
    <row r="810" spans="4:13" ht="15.75" customHeight="1">
      <c r="D810" s="7"/>
      <c r="E810" s="7"/>
      <c r="F810" s="7"/>
      <c r="G810" s="7"/>
      <c r="H810" s="7"/>
      <c r="I810" s="7"/>
      <c r="J810" s="7"/>
      <c r="K810" s="7"/>
      <c r="L810" s="7"/>
      <c r="M810" s="7"/>
    </row>
    <row r="811" spans="4:13" ht="15.75" customHeight="1">
      <c r="D811" s="7"/>
      <c r="E811" s="7"/>
      <c r="F811" s="7"/>
      <c r="G811" s="7"/>
      <c r="H811" s="7"/>
      <c r="I811" s="7"/>
      <c r="J811" s="7"/>
      <c r="K811" s="7"/>
      <c r="L811" s="7"/>
      <c r="M811" s="7"/>
    </row>
    <row r="812" spans="4:13" ht="15.75" customHeight="1">
      <c r="D812" s="7"/>
      <c r="E812" s="7"/>
      <c r="F812" s="7"/>
      <c r="G812" s="7"/>
      <c r="H812" s="7"/>
      <c r="I812" s="7"/>
      <c r="J812" s="7"/>
      <c r="K812" s="7"/>
      <c r="L812" s="7"/>
      <c r="M812" s="7"/>
    </row>
    <row r="813" spans="4:13" ht="15.75" customHeight="1">
      <c r="D813" s="7"/>
      <c r="E813" s="7"/>
      <c r="F813" s="7"/>
      <c r="G813" s="7"/>
      <c r="H813" s="7"/>
      <c r="I813" s="7"/>
      <c r="J813" s="7"/>
      <c r="K813" s="7"/>
      <c r="L813" s="7"/>
      <c r="M813" s="7"/>
    </row>
    <row r="814" spans="4:13" ht="15.75" customHeight="1">
      <c r="D814" s="7"/>
      <c r="E814" s="7"/>
      <c r="F814" s="7"/>
      <c r="G814" s="7"/>
      <c r="H814" s="7"/>
      <c r="I814" s="7"/>
      <c r="J814" s="7"/>
      <c r="K814" s="7"/>
      <c r="L814" s="7"/>
      <c r="M814" s="7"/>
    </row>
    <row r="815" spans="4:13" ht="15.75" customHeight="1">
      <c r="D815" s="7"/>
      <c r="E815" s="7"/>
      <c r="F815" s="7"/>
      <c r="G815" s="7"/>
      <c r="H815" s="7"/>
      <c r="I815" s="7"/>
      <c r="J815" s="7"/>
      <c r="K815" s="7"/>
      <c r="L815" s="7"/>
      <c r="M815" s="7"/>
    </row>
    <row r="816" spans="4:13" ht="15.75" customHeight="1">
      <c r="D816" s="7"/>
      <c r="E816" s="7"/>
      <c r="F816" s="7"/>
      <c r="G816" s="7"/>
      <c r="H816" s="7"/>
      <c r="I816" s="7"/>
      <c r="J816" s="7"/>
      <c r="K816" s="7"/>
      <c r="L816" s="7"/>
      <c r="M816" s="7"/>
    </row>
    <row r="817" spans="4:13" ht="15.75" customHeight="1">
      <c r="D817" s="7"/>
      <c r="E817" s="7"/>
      <c r="F817" s="7"/>
      <c r="G817" s="7"/>
      <c r="H817" s="7"/>
      <c r="I817" s="7"/>
      <c r="J817" s="7"/>
      <c r="K817" s="7"/>
      <c r="L817" s="7"/>
      <c r="M817" s="7"/>
    </row>
    <row r="818" spans="4:13" ht="15.75" customHeight="1">
      <c r="D818" s="7"/>
      <c r="E818" s="7"/>
      <c r="F818" s="7"/>
      <c r="G818" s="7"/>
      <c r="H818" s="7"/>
      <c r="I818" s="7"/>
      <c r="J818" s="7"/>
      <c r="K818" s="7"/>
      <c r="L818" s="7"/>
      <c r="M818" s="7"/>
    </row>
    <row r="819" spans="4:13" ht="15.75" customHeight="1">
      <c r="D819" s="7"/>
      <c r="E819" s="7"/>
      <c r="F819" s="7"/>
      <c r="G819" s="7"/>
      <c r="H819" s="7"/>
      <c r="I819" s="7"/>
      <c r="J819" s="7"/>
      <c r="K819" s="7"/>
      <c r="L819" s="7"/>
      <c r="M819" s="7"/>
    </row>
    <row r="820" spans="4:13" ht="15.75" customHeight="1">
      <c r="D820" s="7"/>
      <c r="E820" s="7"/>
      <c r="F820" s="7"/>
      <c r="G820" s="7"/>
      <c r="H820" s="7"/>
      <c r="I820" s="7"/>
      <c r="J820" s="7"/>
      <c r="K820" s="7"/>
      <c r="L820" s="7"/>
      <c r="M820" s="7"/>
    </row>
    <row r="821" spans="4:13" ht="15.75" customHeight="1">
      <c r="D821" s="7"/>
      <c r="E821" s="7"/>
      <c r="F821" s="7"/>
      <c r="G821" s="7"/>
      <c r="H821" s="7"/>
      <c r="I821" s="7"/>
      <c r="J821" s="7"/>
      <c r="K821" s="7"/>
      <c r="L821" s="7"/>
      <c r="M821" s="7"/>
    </row>
    <row r="822" spans="4:13" ht="15.75" customHeight="1">
      <c r="D822" s="7"/>
      <c r="E822" s="7"/>
      <c r="F822" s="7"/>
      <c r="G822" s="7"/>
      <c r="H822" s="7"/>
      <c r="I822" s="7"/>
      <c r="J822" s="7"/>
      <c r="K822" s="7"/>
      <c r="L822" s="7"/>
      <c r="M822" s="7"/>
    </row>
    <row r="823" spans="4:13" ht="15.75" customHeight="1">
      <c r="D823" s="7"/>
      <c r="E823" s="7"/>
      <c r="F823" s="7"/>
      <c r="G823" s="7"/>
      <c r="H823" s="7"/>
      <c r="I823" s="7"/>
      <c r="J823" s="7"/>
      <c r="K823" s="7"/>
      <c r="L823" s="7"/>
      <c r="M823" s="7"/>
    </row>
    <row r="824" spans="4:13" ht="15.75" customHeight="1">
      <c r="D824" s="7"/>
      <c r="E824" s="7"/>
      <c r="F824" s="7"/>
      <c r="G824" s="7"/>
      <c r="H824" s="7"/>
      <c r="I824" s="7"/>
      <c r="J824" s="7"/>
      <c r="K824" s="7"/>
      <c r="L824" s="7"/>
      <c r="M824" s="7"/>
    </row>
    <row r="825" spans="4:13" ht="15.75" customHeight="1">
      <c r="D825" s="7"/>
      <c r="E825" s="7"/>
      <c r="F825" s="7"/>
      <c r="G825" s="7"/>
      <c r="H825" s="7"/>
      <c r="I825" s="7"/>
      <c r="J825" s="7"/>
      <c r="K825" s="7"/>
      <c r="L825" s="7"/>
      <c r="M825" s="7"/>
    </row>
    <row r="826" spans="4:13" ht="15.75" customHeight="1">
      <c r="D826" s="7"/>
      <c r="E826" s="7"/>
      <c r="F826" s="7"/>
      <c r="G826" s="7"/>
      <c r="H826" s="7"/>
      <c r="I826" s="7"/>
      <c r="J826" s="7"/>
      <c r="K826" s="7"/>
      <c r="L826" s="7"/>
      <c r="M826" s="7"/>
    </row>
    <row r="827" spans="4:13" ht="15.75" customHeight="1">
      <c r="D827" s="7"/>
      <c r="E827" s="7"/>
      <c r="F827" s="7"/>
      <c r="G827" s="7"/>
      <c r="H827" s="7"/>
      <c r="I827" s="7"/>
      <c r="J827" s="7"/>
      <c r="K827" s="7"/>
      <c r="L827" s="7"/>
      <c r="M827" s="7"/>
    </row>
    <row r="828" spans="4:13" ht="15.75" customHeight="1">
      <c r="D828" s="7"/>
      <c r="E828" s="7"/>
      <c r="F828" s="7"/>
      <c r="G828" s="7"/>
      <c r="H828" s="7"/>
      <c r="I828" s="7"/>
      <c r="J828" s="7"/>
      <c r="K828" s="7"/>
      <c r="L828" s="7"/>
      <c r="M828" s="7"/>
    </row>
    <row r="829" spans="4:13" ht="15.75" customHeight="1">
      <c r="D829" s="7"/>
      <c r="E829" s="7"/>
      <c r="F829" s="7"/>
      <c r="G829" s="7"/>
      <c r="H829" s="7"/>
      <c r="I829" s="7"/>
      <c r="J829" s="7"/>
      <c r="K829" s="7"/>
      <c r="L829" s="7"/>
      <c r="M829" s="7"/>
    </row>
    <row r="830" spans="4:13" ht="15.75" customHeight="1">
      <c r="D830" s="7"/>
      <c r="E830" s="7"/>
      <c r="F830" s="7"/>
      <c r="G830" s="7"/>
      <c r="H830" s="7"/>
      <c r="I830" s="7"/>
      <c r="J830" s="7"/>
      <c r="K830" s="7"/>
      <c r="L830" s="7"/>
      <c r="M830" s="7"/>
    </row>
    <row r="831" spans="4:13" ht="15.75" customHeight="1">
      <c r="D831" s="7"/>
      <c r="E831" s="7"/>
      <c r="F831" s="7"/>
      <c r="G831" s="7"/>
      <c r="H831" s="7"/>
      <c r="I831" s="7"/>
      <c r="J831" s="7"/>
      <c r="K831" s="7"/>
      <c r="L831" s="7"/>
      <c r="M831" s="7"/>
    </row>
    <row r="832" spans="4:13" ht="15.75" customHeight="1">
      <c r="D832" s="7"/>
      <c r="E832" s="7"/>
      <c r="F832" s="7"/>
      <c r="G832" s="7"/>
      <c r="H832" s="7"/>
      <c r="I832" s="7"/>
      <c r="J832" s="7"/>
      <c r="K832" s="7"/>
      <c r="L832" s="7"/>
      <c r="M832" s="7"/>
    </row>
    <row r="833" spans="4:13" ht="15.75" customHeight="1">
      <c r="D833" s="7"/>
      <c r="E833" s="7"/>
      <c r="F833" s="7"/>
      <c r="G833" s="7"/>
      <c r="H833" s="7"/>
      <c r="I833" s="7"/>
      <c r="J833" s="7"/>
      <c r="K833" s="7"/>
      <c r="L833" s="7"/>
      <c r="M833" s="7"/>
    </row>
    <row r="834" spans="4:13" ht="15.75" customHeight="1">
      <c r="D834" s="7"/>
      <c r="E834" s="7"/>
      <c r="F834" s="7"/>
      <c r="G834" s="7"/>
      <c r="H834" s="7"/>
      <c r="I834" s="7"/>
      <c r="J834" s="7"/>
      <c r="K834" s="7"/>
      <c r="L834" s="7"/>
      <c r="M834" s="7"/>
    </row>
    <row r="835" spans="4:13" ht="15.75" customHeight="1">
      <c r="D835" s="7"/>
      <c r="E835" s="7"/>
      <c r="F835" s="7"/>
      <c r="G835" s="7"/>
      <c r="H835" s="7"/>
      <c r="I835" s="7"/>
      <c r="J835" s="7"/>
      <c r="K835" s="7"/>
      <c r="L835" s="7"/>
      <c r="M835" s="7"/>
    </row>
    <row r="836" spans="4:13" ht="15.75" customHeight="1">
      <c r="D836" s="7"/>
      <c r="E836" s="7"/>
      <c r="F836" s="7"/>
      <c r="G836" s="7"/>
      <c r="H836" s="7"/>
      <c r="I836" s="7"/>
      <c r="J836" s="7"/>
      <c r="K836" s="7"/>
      <c r="L836" s="7"/>
      <c r="M836" s="7"/>
    </row>
    <row r="837" spans="4:13" ht="15.75" customHeight="1">
      <c r="D837" s="7"/>
      <c r="E837" s="7"/>
      <c r="F837" s="7"/>
      <c r="G837" s="7"/>
      <c r="H837" s="7"/>
      <c r="I837" s="7"/>
      <c r="J837" s="7"/>
      <c r="K837" s="7"/>
      <c r="L837" s="7"/>
      <c r="M837" s="7"/>
    </row>
    <row r="838" spans="4:13" ht="15.75" customHeight="1">
      <c r="D838" s="7"/>
      <c r="E838" s="7"/>
      <c r="F838" s="7"/>
      <c r="G838" s="7"/>
      <c r="H838" s="7"/>
      <c r="I838" s="7"/>
      <c r="J838" s="7"/>
      <c r="K838" s="7"/>
      <c r="L838" s="7"/>
      <c r="M838" s="7"/>
    </row>
    <row r="839" spans="4:13" ht="15.75" customHeight="1">
      <c r="D839" s="7"/>
      <c r="E839" s="7"/>
      <c r="F839" s="7"/>
      <c r="G839" s="7"/>
      <c r="H839" s="7"/>
      <c r="I839" s="7"/>
      <c r="J839" s="7"/>
      <c r="K839" s="7"/>
      <c r="L839" s="7"/>
      <c r="M839" s="7"/>
    </row>
    <row r="840" spans="4:13" ht="15.75" customHeight="1">
      <c r="D840" s="7"/>
      <c r="E840" s="7"/>
      <c r="F840" s="7"/>
      <c r="G840" s="7"/>
      <c r="H840" s="7"/>
      <c r="I840" s="7"/>
      <c r="J840" s="7"/>
      <c r="K840" s="7"/>
      <c r="L840" s="7"/>
      <c r="M840" s="7"/>
    </row>
    <row r="841" spans="4:13" ht="15.75" customHeight="1">
      <c r="D841" s="7"/>
      <c r="E841" s="7"/>
      <c r="F841" s="7"/>
      <c r="G841" s="7"/>
      <c r="H841" s="7"/>
      <c r="I841" s="7"/>
      <c r="J841" s="7"/>
      <c r="K841" s="7"/>
      <c r="L841" s="7"/>
      <c r="M841" s="7"/>
    </row>
    <row r="842" spans="4:13" ht="15.75" customHeight="1">
      <c r="D842" s="7"/>
      <c r="E842" s="7"/>
      <c r="F842" s="7"/>
      <c r="G842" s="7"/>
      <c r="H842" s="7"/>
      <c r="I842" s="7"/>
      <c r="J842" s="7"/>
      <c r="K842" s="7"/>
      <c r="L842" s="7"/>
      <c r="M842" s="7"/>
    </row>
    <row r="843" spans="4:13" ht="15.75" customHeight="1">
      <c r="D843" s="7"/>
      <c r="E843" s="7"/>
      <c r="F843" s="7"/>
      <c r="G843" s="7"/>
      <c r="H843" s="7"/>
      <c r="I843" s="7"/>
      <c r="J843" s="7"/>
      <c r="K843" s="7"/>
      <c r="L843" s="7"/>
      <c r="M843" s="7"/>
    </row>
    <row r="844" spans="4:13" ht="15.75" customHeight="1">
      <c r="D844" s="7"/>
      <c r="E844" s="7"/>
      <c r="F844" s="7"/>
      <c r="G844" s="7"/>
      <c r="H844" s="7"/>
      <c r="I844" s="7"/>
      <c r="J844" s="7"/>
      <c r="K844" s="7"/>
      <c r="L844" s="7"/>
      <c r="M844" s="7"/>
    </row>
    <row r="845" spans="4:13" ht="15.75" customHeight="1">
      <c r="D845" s="7"/>
      <c r="E845" s="7"/>
      <c r="F845" s="7"/>
      <c r="G845" s="7"/>
      <c r="H845" s="7"/>
      <c r="I845" s="7"/>
      <c r="J845" s="7"/>
      <c r="K845" s="7"/>
      <c r="L845" s="7"/>
      <c r="M845" s="7"/>
    </row>
    <row r="846" spans="4:13" ht="15.75" customHeight="1">
      <c r="D846" s="7"/>
      <c r="E846" s="7"/>
      <c r="F846" s="7"/>
      <c r="G846" s="7"/>
      <c r="H846" s="7"/>
      <c r="I846" s="7"/>
      <c r="J846" s="7"/>
      <c r="K846" s="7"/>
      <c r="L846" s="7"/>
      <c r="M846" s="7"/>
    </row>
    <row r="847" spans="4:13" ht="15.75" customHeight="1">
      <c r="D847" s="7"/>
      <c r="E847" s="7"/>
      <c r="F847" s="7"/>
      <c r="G847" s="7"/>
      <c r="H847" s="7"/>
      <c r="I847" s="7"/>
      <c r="J847" s="7"/>
      <c r="K847" s="7"/>
      <c r="L847" s="7"/>
      <c r="M847" s="7"/>
    </row>
    <row r="848" spans="4:13" ht="15.75" customHeight="1">
      <c r="D848" s="7"/>
      <c r="E848" s="7"/>
      <c r="F848" s="7"/>
      <c r="G848" s="7"/>
      <c r="H848" s="7"/>
      <c r="I848" s="7"/>
      <c r="J848" s="7"/>
      <c r="K848" s="7"/>
      <c r="L848" s="7"/>
      <c r="M848" s="7"/>
    </row>
    <row r="849" spans="4:13" ht="15.75" customHeight="1">
      <c r="D849" s="7"/>
      <c r="E849" s="7"/>
      <c r="F849" s="7"/>
      <c r="G849" s="7"/>
      <c r="H849" s="7"/>
      <c r="I849" s="7"/>
      <c r="J849" s="7"/>
      <c r="K849" s="7"/>
      <c r="L849" s="7"/>
      <c r="M849" s="7"/>
    </row>
    <row r="850" spans="4:13" ht="15.75" customHeight="1">
      <c r="D850" s="7"/>
      <c r="E850" s="7"/>
      <c r="F850" s="7"/>
      <c r="G850" s="7"/>
      <c r="H850" s="7"/>
      <c r="I850" s="7"/>
      <c r="J850" s="7"/>
      <c r="K850" s="7"/>
      <c r="L850" s="7"/>
      <c r="M850" s="7"/>
    </row>
    <row r="851" spans="4:13" ht="15.75" customHeight="1">
      <c r="D851" s="7"/>
      <c r="E851" s="7"/>
      <c r="F851" s="7"/>
      <c r="G851" s="7"/>
      <c r="H851" s="7"/>
      <c r="I851" s="7"/>
      <c r="J851" s="7"/>
      <c r="K851" s="7"/>
      <c r="L851" s="7"/>
      <c r="M851" s="7"/>
    </row>
    <row r="852" spans="4:13" ht="15.75" customHeight="1">
      <c r="D852" s="7"/>
      <c r="E852" s="7"/>
      <c r="F852" s="7"/>
      <c r="G852" s="7"/>
      <c r="H852" s="7"/>
      <c r="I852" s="7"/>
      <c r="J852" s="7"/>
      <c r="K852" s="7"/>
      <c r="L852" s="7"/>
      <c r="M852" s="7"/>
    </row>
    <row r="853" spans="4:13" ht="15.75" customHeight="1">
      <c r="D853" s="7"/>
      <c r="E853" s="7"/>
      <c r="F853" s="7"/>
      <c r="G853" s="7"/>
      <c r="H853" s="7"/>
      <c r="I853" s="7"/>
      <c r="J853" s="7"/>
      <c r="K853" s="7"/>
      <c r="L853" s="7"/>
      <c r="M853" s="7"/>
    </row>
    <row r="854" spans="4:13" ht="15.75" customHeight="1">
      <c r="D854" s="7"/>
      <c r="E854" s="7"/>
      <c r="F854" s="7"/>
      <c r="G854" s="7"/>
      <c r="H854" s="7"/>
      <c r="I854" s="7"/>
      <c r="J854" s="7"/>
      <c r="K854" s="7"/>
      <c r="L854" s="7"/>
      <c r="M854" s="7"/>
    </row>
    <row r="855" spans="4:13" ht="15.75" customHeight="1">
      <c r="D855" s="7"/>
      <c r="E855" s="7"/>
      <c r="F855" s="7"/>
      <c r="G855" s="7"/>
      <c r="H855" s="7"/>
      <c r="I855" s="7"/>
      <c r="J855" s="7"/>
      <c r="K855" s="7"/>
      <c r="L855" s="7"/>
      <c r="M855" s="7"/>
    </row>
    <row r="856" spans="4:13" ht="15.75" customHeight="1">
      <c r="D856" s="7"/>
      <c r="E856" s="7"/>
      <c r="F856" s="7"/>
      <c r="G856" s="7"/>
      <c r="H856" s="7"/>
      <c r="I856" s="7"/>
      <c r="J856" s="7"/>
      <c r="K856" s="7"/>
      <c r="L856" s="7"/>
      <c r="M856" s="7"/>
    </row>
    <row r="857" spans="4:13" ht="15.75" customHeight="1">
      <c r="D857" s="7"/>
      <c r="E857" s="7"/>
      <c r="F857" s="7"/>
      <c r="G857" s="7"/>
      <c r="H857" s="7"/>
      <c r="I857" s="7"/>
      <c r="J857" s="7"/>
      <c r="K857" s="7"/>
      <c r="L857" s="7"/>
      <c r="M857" s="7"/>
    </row>
    <row r="858" spans="4:13" ht="15.75" customHeight="1">
      <c r="D858" s="7"/>
      <c r="E858" s="7"/>
      <c r="F858" s="7"/>
      <c r="G858" s="7"/>
      <c r="H858" s="7"/>
      <c r="I858" s="7"/>
      <c r="J858" s="7"/>
      <c r="K858" s="7"/>
      <c r="L858" s="7"/>
      <c r="M858" s="7"/>
    </row>
    <row r="859" spans="4:13" ht="15.75" customHeight="1">
      <c r="D859" s="7"/>
      <c r="E859" s="7"/>
      <c r="F859" s="7"/>
      <c r="G859" s="7"/>
      <c r="H859" s="7"/>
      <c r="I859" s="7"/>
      <c r="J859" s="7"/>
      <c r="K859" s="7"/>
      <c r="L859" s="7"/>
      <c r="M859" s="7"/>
    </row>
    <row r="860" spans="4:13" ht="15.75" customHeight="1">
      <c r="D860" s="7"/>
      <c r="E860" s="7"/>
      <c r="F860" s="7"/>
      <c r="G860" s="7"/>
      <c r="H860" s="7"/>
      <c r="I860" s="7"/>
      <c r="J860" s="7"/>
      <c r="K860" s="7"/>
      <c r="L860" s="7"/>
      <c r="M860" s="7"/>
    </row>
    <row r="861" spans="4:13" ht="15.75" customHeight="1">
      <c r="D861" s="7"/>
      <c r="E861" s="7"/>
      <c r="F861" s="7"/>
      <c r="G861" s="7"/>
      <c r="H861" s="7"/>
      <c r="I861" s="7"/>
      <c r="J861" s="7"/>
      <c r="K861" s="7"/>
      <c r="L861" s="7"/>
      <c r="M861" s="7"/>
    </row>
    <row r="862" spans="4:13" ht="15.75" customHeight="1">
      <c r="D862" s="7"/>
      <c r="E862" s="7"/>
      <c r="F862" s="7"/>
      <c r="G862" s="7"/>
      <c r="H862" s="7"/>
      <c r="I862" s="7"/>
      <c r="J862" s="7"/>
      <c r="K862" s="7"/>
      <c r="L862" s="7"/>
      <c r="M862" s="7"/>
    </row>
    <row r="863" spans="4:13" ht="15.75" customHeight="1">
      <c r="D863" s="7"/>
      <c r="E863" s="7"/>
      <c r="F863" s="7"/>
      <c r="G863" s="7"/>
      <c r="H863" s="7"/>
      <c r="I863" s="7"/>
      <c r="J863" s="7"/>
      <c r="K863" s="7"/>
      <c r="L863" s="7"/>
      <c r="M863" s="7"/>
    </row>
    <row r="864" spans="4:13" ht="15.75" customHeight="1">
      <c r="D864" s="7"/>
      <c r="E864" s="7"/>
      <c r="F864" s="7"/>
      <c r="G864" s="7"/>
      <c r="H864" s="7"/>
      <c r="I864" s="7"/>
      <c r="J864" s="7"/>
      <c r="K864" s="7"/>
      <c r="L864" s="7"/>
      <c r="M864" s="7"/>
    </row>
    <row r="865" spans="4:13" ht="15.75" customHeight="1">
      <c r="D865" s="7"/>
      <c r="E865" s="7"/>
      <c r="F865" s="7"/>
      <c r="G865" s="7"/>
      <c r="H865" s="7"/>
      <c r="I865" s="7"/>
      <c r="J865" s="7"/>
      <c r="K865" s="7"/>
      <c r="L865" s="7"/>
      <c r="M865" s="7"/>
    </row>
    <row r="866" spans="4:13" ht="15.75" customHeight="1">
      <c r="D866" s="7"/>
      <c r="E866" s="7"/>
      <c r="F866" s="7"/>
      <c r="G866" s="7"/>
      <c r="H866" s="7"/>
      <c r="I866" s="7"/>
      <c r="J866" s="7"/>
      <c r="K866" s="7"/>
      <c r="L866" s="7"/>
      <c r="M866" s="7"/>
    </row>
    <row r="867" spans="4:13" ht="15.75" customHeight="1">
      <c r="D867" s="7"/>
      <c r="E867" s="7"/>
      <c r="F867" s="7"/>
      <c r="G867" s="7"/>
      <c r="H867" s="7"/>
      <c r="I867" s="7"/>
      <c r="J867" s="7"/>
      <c r="K867" s="7"/>
      <c r="L867" s="7"/>
      <c r="M867" s="7"/>
    </row>
    <row r="868" spans="4:13" ht="15.75" customHeight="1">
      <c r="D868" s="7"/>
      <c r="E868" s="7"/>
      <c r="F868" s="7"/>
      <c r="G868" s="7"/>
      <c r="H868" s="7"/>
      <c r="I868" s="7"/>
      <c r="J868" s="7"/>
      <c r="K868" s="7"/>
      <c r="L868" s="7"/>
      <c r="M868" s="7"/>
    </row>
    <row r="869" spans="4:13" ht="15.75" customHeight="1">
      <c r="D869" s="7"/>
      <c r="E869" s="7"/>
      <c r="F869" s="7"/>
      <c r="G869" s="7"/>
      <c r="H869" s="7"/>
      <c r="I869" s="7"/>
      <c r="J869" s="7"/>
      <c r="K869" s="7"/>
      <c r="L869" s="7"/>
      <c r="M869" s="7"/>
    </row>
    <row r="870" spans="4:13" ht="15.75" customHeight="1">
      <c r="D870" s="7"/>
      <c r="E870" s="7"/>
      <c r="F870" s="7"/>
      <c r="G870" s="7"/>
      <c r="H870" s="7"/>
      <c r="I870" s="7"/>
      <c r="J870" s="7"/>
      <c r="K870" s="7"/>
      <c r="L870" s="7"/>
      <c r="M870" s="7"/>
    </row>
    <row r="871" spans="4:13" ht="15.75" customHeight="1">
      <c r="D871" s="7"/>
      <c r="E871" s="7"/>
      <c r="F871" s="7"/>
      <c r="G871" s="7"/>
      <c r="H871" s="7"/>
      <c r="I871" s="7"/>
      <c r="J871" s="7"/>
      <c r="K871" s="7"/>
      <c r="L871" s="7"/>
      <c r="M871" s="7"/>
    </row>
    <row r="872" spans="4:13" ht="15.75" customHeight="1">
      <c r="D872" s="7"/>
      <c r="E872" s="7"/>
      <c r="F872" s="7"/>
      <c r="G872" s="7"/>
      <c r="H872" s="7"/>
      <c r="I872" s="7"/>
      <c r="J872" s="7"/>
      <c r="K872" s="7"/>
      <c r="L872" s="7"/>
      <c r="M872" s="7"/>
    </row>
    <row r="873" spans="4:13" ht="15.75" customHeight="1">
      <c r="D873" s="7"/>
      <c r="E873" s="7"/>
      <c r="F873" s="7"/>
      <c r="G873" s="7"/>
      <c r="H873" s="7"/>
      <c r="I873" s="7"/>
      <c r="J873" s="7"/>
      <c r="K873" s="7"/>
      <c r="L873" s="7"/>
      <c r="M873" s="7"/>
    </row>
    <row r="874" spans="4:13" ht="15.75" customHeight="1">
      <c r="D874" s="7"/>
      <c r="E874" s="7"/>
      <c r="F874" s="7"/>
      <c r="G874" s="7"/>
      <c r="H874" s="7"/>
      <c r="I874" s="7"/>
      <c r="J874" s="7"/>
      <c r="K874" s="7"/>
      <c r="L874" s="7"/>
      <c r="M874" s="7"/>
    </row>
    <row r="875" spans="4:13" ht="15.75" customHeight="1">
      <c r="D875" s="7"/>
      <c r="E875" s="7"/>
      <c r="F875" s="7"/>
      <c r="G875" s="7"/>
      <c r="H875" s="7"/>
      <c r="I875" s="7"/>
      <c r="J875" s="7"/>
      <c r="K875" s="7"/>
      <c r="L875" s="7"/>
      <c r="M875" s="7"/>
    </row>
    <row r="876" spans="4:13" ht="15.75" customHeight="1">
      <c r="D876" s="7"/>
      <c r="E876" s="7"/>
      <c r="F876" s="7"/>
      <c r="G876" s="7"/>
      <c r="H876" s="7"/>
      <c r="I876" s="7"/>
      <c r="J876" s="7"/>
      <c r="K876" s="7"/>
      <c r="L876" s="7"/>
      <c r="M876" s="7"/>
    </row>
    <row r="877" spans="4:13" ht="15.75" customHeight="1">
      <c r="D877" s="7"/>
      <c r="E877" s="7"/>
      <c r="F877" s="7"/>
      <c r="G877" s="7"/>
      <c r="H877" s="7"/>
      <c r="I877" s="7"/>
      <c r="J877" s="7"/>
      <c r="K877" s="7"/>
      <c r="L877" s="7"/>
      <c r="M877" s="7"/>
    </row>
    <row r="878" spans="4:13" ht="15.75" customHeight="1">
      <c r="D878" s="7"/>
      <c r="E878" s="7"/>
      <c r="F878" s="7"/>
      <c r="G878" s="7"/>
      <c r="H878" s="7"/>
      <c r="I878" s="7"/>
      <c r="J878" s="7"/>
      <c r="K878" s="7"/>
      <c r="L878" s="7"/>
      <c r="M878" s="7"/>
    </row>
    <row r="879" spans="4:13" ht="15.75" customHeight="1">
      <c r="D879" s="7"/>
      <c r="E879" s="7"/>
      <c r="F879" s="7"/>
      <c r="G879" s="7"/>
      <c r="H879" s="7"/>
      <c r="I879" s="7"/>
      <c r="J879" s="7"/>
      <c r="K879" s="7"/>
      <c r="L879" s="7"/>
      <c r="M879" s="7"/>
    </row>
    <row r="880" spans="4:13" ht="15.75" customHeight="1">
      <c r="D880" s="7"/>
      <c r="E880" s="7"/>
      <c r="F880" s="7"/>
      <c r="G880" s="7"/>
      <c r="H880" s="7"/>
      <c r="I880" s="7"/>
      <c r="J880" s="7"/>
      <c r="K880" s="7"/>
      <c r="L880" s="7"/>
      <c r="M880" s="7"/>
    </row>
    <row r="881" spans="4:13" ht="15.75" customHeight="1">
      <c r="D881" s="7"/>
      <c r="E881" s="7"/>
      <c r="F881" s="7"/>
      <c r="G881" s="7"/>
      <c r="H881" s="7"/>
      <c r="I881" s="7"/>
      <c r="J881" s="7"/>
      <c r="K881" s="7"/>
      <c r="L881" s="7"/>
      <c r="M881" s="7"/>
    </row>
    <row r="882" spans="4:13" ht="15.75" customHeight="1">
      <c r="D882" s="7"/>
      <c r="E882" s="7"/>
      <c r="F882" s="7"/>
      <c r="G882" s="7"/>
      <c r="H882" s="7"/>
      <c r="I882" s="7"/>
      <c r="J882" s="7"/>
      <c r="K882" s="7"/>
      <c r="L882" s="7"/>
      <c r="M882" s="7"/>
    </row>
    <row r="883" spans="4:13" ht="15.75" customHeight="1">
      <c r="D883" s="7"/>
      <c r="E883" s="7"/>
      <c r="F883" s="7"/>
      <c r="G883" s="7"/>
      <c r="H883" s="7"/>
      <c r="I883" s="7"/>
      <c r="J883" s="7"/>
      <c r="K883" s="7"/>
      <c r="L883" s="7"/>
      <c r="M883" s="7"/>
    </row>
    <row r="884" spans="4:13" ht="15.75" customHeight="1">
      <c r="D884" s="7"/>
      <c r="E884" s="7"/>
      <c r="F884" s="7"/>
      <c r="G884" s="7"/>
      <c r="H884" s="7"/>
      <c r="I884" s="7"/>
      <c r="J884" s="7"/>
      <c r="K884" s="7"/>
      <c r="L884" s="7"/>
      <c r="M884" s="7"/>
    </row>
    <row r="885" spans="4:13" ht="15.75" customHeight="1">
      <c r="D885" s="7"/>
      <c r="E885" s="7"/>
      <c r="F885" s="7"/>
      <c r="G885" s="7"/>
      <c r="H885" s="7"/>
      <c r="I885" s="7"/>
      <c r="J885" s="7"/>
      <c r="K885" s="7"/>
      <c r="L885" s="7"/>
      <c r="M885" s="7"/>
    </row>
    <row r="886" spans="4:13" ht="15.75" customHeight="1">
      <c r="D886" s="7"/>
      <c r="E886" s="7"/>
      <c r="F886" s="7"/>
      <c r="G886" s="7"/>
      <c r="H886" s="7"/>
      <c r="I886" s="7"/>
      <c r="J886" s="7"/>
      <c r="K886" s="7"/>
      <c r="L886" s="7"/>
      <c r="M886" s="7"/>
    </row>
    <row r="887" spans="4:13" ht="15.75" customHeight="1">
      <c r="D887" s="7"/>
      <c r="E887" s="7"/>
      <c r="F887" s="7"/>
      <c r="G887" s="7"/>
      <c r="H887" s="7"/>
      <c r="I887" s="7"/>
      <c r="J887" s="7"/>
      <c r="K887" s="7"/>
      <c r="L887" s="7"/>
      <c r="M887" s="7"/>
    </row>
    <row r="888" spans="4:13" ht="15.75" customHeight="1">
      <c r="D888" s="7"/>
      <c r="E888" s="7"/>
      <c r="F888" s="7"/>
      <c r="G888" s="7"/>
      <c r="H888" s="7"/>
      <c r="I888" s="7"/>
      <c r="J888" s="7"/>
      <c r="K888" s="7"/>
      <c r="L888" s="7"/>
      <c r="M888" s="7"/>
    </row>
    <row r="889" spans="4:13" ht="15.75" customHeight="1">
      <c r="D889" s="7"/>
      <c r="E889" s="7"/>
      <c r="F889" s="7"/>
      <c r="G889" s="7"/>
      <c r="H889" s="7"/>
      <c r="I889" s="7"/>
      <c r="J889" s="7"/>
      <c r="K889" s="7"/>
      <c r="L889" s="7"/>
      <c r="M889" s="7"/>
    </row>
    <row r="890" spans="4:13" ht="15.75" customHeight="1">
      <c r="D890" s="7"/>
      <c r="E890" s="7"/>
      <c r="F890" s="7"/>
      <c r="G890" s="7"/>
      <c r="H890" s="7"/>
      <c r="I890" s="7"/>
      <c r="J890" s="7"/>
      <c r="K890" s="7"/>
      <c r="L890" s="7"/>
      <c r="M890" s="7"/>
    </row>
    <row r="891" spans="4:13" ht="15.75" customHeight="1">
      <c r="D891" s="7"/>
      <c r="E891" s="7"/>
      <c r="F891" s="7"/>
      <c r="G891" s="7"/>
      <c r="H891" s="7"/>
      <c r="I891" s="7"/>
      <c r="J891" s="7"/>
      <c r="K891" s="7"/>
      <c r="L891" s="7"/>
      <c r="M891" s="7"/>
    </row>
    <row r="892" spans="4:13" ht="15.75" customHeight="1">
      <c r="D892" s="7"/>
      <c r="E892" s="7"/>
      <c r="F892" s="7"/>
      <c r="G892" s="7"/>
      <c r="H892" s="7"/>
      <c r="I892" s="7"/>
      <c r="J892" s="7"/>
      <c r="K892" s="7"/>
      <c r="L892" s="7"/>
      <c r="M892" s="7"/>
    </row>
    <row r="893" spans="4:13" ht="15.75" customHeight="1">
      <c r="D893" s="7"/>
      <c r="E893" s="7"/>
      <c r="F893" s="7"/>
      <c r="G893" s="7"/>
      <c r="H893" s="7"/>
      <c r="I893" s="7"/>
      <c r="J893" s="7"/>
      <c r="K893" s="7"/>
      <c r="L893" s="7"/>
      <c r="M893" s="7"/>
    </row>
    <row r="894" spans="4:13" ht="15.75" customHeight="1">
      <c r="D894" s="7"/>
      <c r="E894" s="7"/>
      <c r="F894" s="7"/>
      <c r="G894" s="7"/>
      <c r="H894" s="7"/>
      <c r="I894" s="7"/>
      <c r="J894" s="7"/>
      <c r="K894" s="7"/>
      <c r="L894" s="7"/>
      <c r="M894" s="7"/>
    </row>
    <row r="895" spans="4:13" ht="15.75" customHeight="1">
      <c r="D895" s="7"/>
      <c r="E895" s="7"/>
      <c r="F895" s="7"/>
      <c r="G895" s="7"/>
      <c r="H895" s="7"/>
      <c r="I895" s="7"/>
      <c r="J895" s="7"/>
      <c r="K895" s="7"/>
      <c r="L895" s="7"/>
      <c r="M895" s="7"/>
    </row>
    <row r="896" spans="4:13" ht="15.75" customHeight="1">
      <c r="D896" s="7"/>
      <c r="E896" s="7"/>
      <c r="F896" s="7"/>
      <c r="G896" s="7"/>
      <c r="H896" s="7"/>
      <c r="I896" s="7"/>
      <c r="J896" s="7"/>
      <c r="K896" s="7"/>
      <c r="L896" s="7"/>
      <c r="M896" s="7"/>
    </row>
    <row r="897" spans="4:13" ht="15.75" customHeight="1">
      <c r="D897" s="7"/>
      <c r="E897" s="7"/>
      <c r="F897" s="7"/>
      <c r="G897" s="7"/>
      <c r="H897" s="7"/>
      <c r="I897" s="7"/>
      <c r="J897" s="7"/>
      <c r="K897" s="7"/>
      <c r="L897" s="7"/>
      <c r="M897" s="7"/>
    </row>
    <row r="898" spans="4:13" ht="15.75" customHeight="1">
      <c r="D898" s="7"/>
      <c r="E898" s="7"/>
      <c r="F898" s="7"/>
      <c r="G898" s="7"/>
      <c r="H898" s="7"/>
      <c r="I898" s="7"/>
      <c r="J898" s="7"/>
      <c r="K898" s="7"/>
      <c r="L898" s="7"/>
      <c r="M898" s="7"/>
    </row>
    <row r="899" spans="4:13" ht="15.75" customHeight="1">
      <c r="D899" s="7"/>
      <c r="E899" s="7"/>
      <c r="F899" s="7"/>
      <c r="G899" s="7"/>
      <c r="H899" s="7"/>
      <c r="I899" s="7"/>
      <c r="J899" s="7"/>
      <c r="K899" s="7"/>
      <c r="L899" s="7"/>
      <c r="M899" s="7"/>
    </row>
    <row r="900" spans="4:13" ht="15.75" customHeight="1">
      <c r="D900" s="7"/>
      <c r="E900" s="7"/>
      <c r="F900" s="7"/>
      <c r="G900" s="7"/>
      <c r="H900" s="7"/>
      <c r="I900" s="7"/>
      <c r="J900" s="7"/>
      <c r="K900" s="7"/>
      <c r="L900" s="7"/>
      <c r="M900" s="7"/>
    </row>
    <row r="901" spans="4:13" ht="15.75" customHeight="1">
      <c r="D901" s="7"/>
      <c r="E901" s="7"/>
      <c r="F901" s="7"/>
      <c r="G901" s="7"/>
      <c r="H901" s="7"/>
      <c r="I901" s="7"/>
      <c r="J901" s="7"/>
      <c r="K901" s="7"/>
      <c r="L901" s="7"/>
      <c r="M901" s="7"/>
    </row>
    <row r="902" spans="4:13" ht="15.75" customHeight="1">
      <c r="D902" s="7"/>
      <c r="E902" s="7"/>
      <c r="F902" s="7"/>
      <c r="G902" s="7"/>
      <c r="H902" s="7"/>
      <c r="I902" s="7"/>
      <c r="J902" s="7"/>
      <c r="K902" s="7"/>
      <c r="L902" s="7"/>
      <c r="M902" s="7"/>
    </row>
    <row r="903" spans="4:13" ht="15.75" customHeight="1">
      <c r="D903" s="7"/>
      <c r="E903" s="7"/>
      <c r="F903" s="7"/>
      <c r="G903" s="7"/>
      <c r="H903" s="7"/>
      <c r="I903" s="7"/>
      <c r="J903" s="7"/>
      <c r="K903" s="7"/>
      <c r="L903" s="7"/>
      <c r="M903" s="7"/>
    </row>
    <row r="904" spans="4:13" ht="15.75" customHeight="1">
      <c r="D904" s="7"/>
      <c r="E904" s="7"/>
      <c r="F904" s="7"/>
      <c r="G904" s="7"/>
      <c r="H904" s="7"/>
      <c r="I904" s="7"/>
      <c r="J904" s="7"/>
      <c r="K904" s="7"/>
      <c r="L904" s="7"/>
      <c r="M904" s="7"/>
    </row>
    <row r="905" spans="4:13" ht="15.75" customHeight="1">
      <c r="D905" s="7"/>
      <c r="E905" s="7"/>
      <c r="F905" s="7"/>
      <c r="G905" s="7"/>
      <c r="H905" s="7"/>
      <c r="I905" s="7"/>
      <c r="J905" s="7"/>
      <c r="K905" s="7"/>
      <c r="L905" s="7"/>
      <c r="M905" s="7"/>
    </row>
    <row r="906" spans="4:13" ht="15.75" customHeight="1">
      <c r="D906" s="7"/>
      <c r="E906" s="7"/>
      <c r="F906" s="7"/>
      <c r="G906" s="7"/>
      <c r="H906" s="7"/>
      <c r="I906" s="7"/>
      <c r="J906" s="7"/>
      <c r="K906" s="7"/>
      <c r="L906" s="7"/>
      <c r="M906" s="7"/>
    </row>
    <row r="907" spans="4:13" ht="15.75" customHeight="1">
      <c r="D907" s="7"/>
      <c r="E907" s="7"/>
      <c r="F907" s="7"/>
      <c r="G907" s="7"/>
      <c r="H907" s="7"/>
      <c r="I907" s="7"/>
      <c r="J907" s="7"/>
      <c r="K907" s="7"/>
      <c r="L907" s="7"/>
      <c r="M907" s="7"/>
    </row>
    <row r="908" spans="4:13" ht="15.75" customHeight="1">
      <c r="D908" s="7"/>
      <c r="E908" s="7"/>
      <c r="F908" s="7"/>
      <c r="G908" s="7"/>
      <c r="H908" s="7"/>
      <c r="I908" s="7"/>
      <c r="J908" s="7"/>
      <c r="K908" s="7"/>
      <c r="L908" s="7"/>
      <c r="M908" s="7"/>
    </row>
    <row r="909" spans="4:13" ht="15.75" customHeight="1">
      <c r="D909" s="7"/>
      <c r="E909" s="7"/>
      <c r="F909" s="7"/>
      <c r="G909" s="7"/>
      <c r="H909" s="7"/>
      <c r="I909" s="7"/>
      <c r="J909" s="7"/>
      <c r="K909" s="7"/>
      <c r="L909" s="7"/>
      <c r="M909" s="7"/>
    </row>
    <row r="910" spans="4:13" ht="15.75" customHeight="1">
      <c r="D910" s="7"/>
      <c r="E910" s="7"/>
      <c r="F910" s="7"/>
      <c r="G910" s="7"/>
      <c r="H910" s="7"/>
      <c r="I910" s="7"/>
      <c r="J910" s="7"/>
      <c r="K910" s="7"/>
      <c r="L910" s="7"/>
      <c r="M910" s="7"/>
    </row>
    <row r="911" spans="4:13" ht="15.75" customHeight="1">
      <c r="D911" s="7"/>
      <c r="E911" s="7"/>
      <c r="F911" s="7"/>
      <c r="G911" s="7"/>
      <c r="H911" s="7"/>
      <c r="I911" s="7"/>
      <c r="J911" s="7"/>
      <c r="K911" s="7"/>
      <c r="L911" s="7"/>
      <c r="M911" s="7"/>
    </row>
    <row r="912" spans="4:13" ht="15.75" customHeight="1">
      <c r="D912" s="7"/>
      <c r="E912" s="7"/>
      <c r="F912" s="7"/>
      <c r="G912" s="7"/>
      <c r="H912" s="7"/>
      <c r="I912" s="7"/>
      <c r="J912" s="7"/>
      <c r="K912" s="7"/>
      <c r="L912" s="7"/>
      <c r="M912" s="7"/>
    </row>
    <row r="913" spans="4:13" ht="15.75" customHeight="1">
      <c r="D913" s="7"/>
      <c r="E913" s="7"/>
      <c r="F913" s="7"/>
      <c r="G913" s="7"/>
      <c r="H913" s="7"/>
      <c r="I913" s="7"/>
      <c r="J913" s="7"/>
      <c r="K913" s="7"/>
      <c r="L913" s="7"/>
      <c r="M913" s="7"/>
    </row>
    <row r="914" spans="4:13" ht="15.75" customHeight="1">
      <c r="D914" s="7"/>
      <c r="E914" s="7"/>
      <c r="F914" s="7"/>
      <c r="G914" s="7"/>
      <c r="H914" s="7"/>
      <c r="I914" s="7"/>
      <c r="J914" s="7"/>
      <c r="K914" s="7"/>
      <c r="L914" s="7"/>
      <c r="M914" s="7"/>
    </row>
    <row r="915" spans="4:13" ht="15.75" customHeight="1">
      <c r="D915" s="7"/>
      <c r="E915" s="7"/>
      <c r="F915" s="7"/>
      <c r="G915" s="7"/>
      <c r="H915" s="7"/>
      <c r="I915" s="7"/>
      <c r="J915" s="7"/>
      <c r="K915" s="7"/>
      <c r="L915" s="7"/>
      <c r="M915" s="7"/>
    </row>
    <row r="916" spans="4:13" ht="15.75" customHeight="1">
      <c r="D916" s="7"/>
      <c r="E916" s="7"/>
      <c r="F916" s="7"/>
      <c r="G916" s="7"/>
      <c r="H916" s="7"/>
      <c r="I916" s="7"/>
      <c r="J916" s="7"/>
      <c r="K916" s="7"/>
      <c r="L916" s="7"/>
      <c r="M916" s="7"/>
    </row>
    <row r="917" spans="4:13" ht="15.75" customHeight="1">
      <c r="D917" s="7"/>
      <c r="E917" s="7"/>
      <c r="F917" s="7"/>
      <c r="G917" s="7"/>
      <c r="H917" s="7"/>
      <c r="I917" s="7"/>
      <c r="J917" s="7"/>
      <c r="K917" s="7"/>
      <c r="L917" s="7"/>
      <c r="M917" s="7"/>
    </row>
    <row r="918" spans="4:13" ht="15.75" customHeight="1">
      <c r="D918" s="7"/>
      <c r="E918" s="7"/>
      <c r="F918" s="7"/>
      <c r="G918" s="7"/>
      <c r="H918" s="7"/>
      <c r="I918" s="7"/>
      <c r="J918" s="7"/>
      <c r="K918" s="7"/>
      <c r="L918" s="7"/>
      <c r="M918" s="7"/>
    </row>
    <row r="919" spans="4:13" ht="15.75" customHeight="1">
      <c r="D919" s="7"/>
      <c r="E919" s="7"/>
      <c r="F919" s="7"/>
      <c r="G919" s="7"/>
      <c r="H919" s="7"/>
      <c r="I919" s="7"/>
      <c r="J919" s="7"/>
      <c r="K919" s="7"/>
      <c r="L919" s="7"/>
      <c r="M919" s="7"/>
    </row>
    <row r="920" spans="4:13" ht="15.75" customHeight="1">
      <c r="D920" s="7"/>
      <c r="E920" s="7"/>
      <c r="F920" s="7"/>
      <c r="G920" s="7"/>
      <c r="H920" s="7"/>
      <c r="I920" s="7"/>
      <c r="J920" s="7"/>
      <c r="K920" s="7"/>
      <c r="L920" s="7"/>
      <c r="M920" s="7"/>
    </row>
    <row r="921" spans="4:13" ht="15.75" customHeight="1">
      <c r="D921" s="7"/>
      <c r="E921" s="7"/>
      <c r="F921" s="7"/>
      <c r="G921" s="7"/>
      <c r="H921" s="7"/>
      <c r="I921" s="7"/>
      <c r="J921" s="7"/>
      <c r="K921" s="7"/>
      <c r="L921" s="7"/>
      <c r="M921" s="7"/>
    </row>
    <row r="922" spans="4:13" ht="15.75" customHeight="1">
      <c r="D922" s="7"/>
      <c r="E922" s="7"/>
      <c r="F922" s="7"/>
      <c r="G922" s="7"/>
      <c r="H922" s="7"/>
      <c r="I922" s="7"/>
      <c r="J922" s="7"/>
      <c r="K922" s="7"/>
      <c r="L922" s="7"/>
      <c r="M922" s="7"/>
    </row>
    <row r="923" spans="4:13" ht="15.75" customHeight="1">
      <c r="D923" s="7"/>
      <c r="E923" s="7"/>
      <c r="F923" s="7"/>
      <c r="G923" s="7"/>
      <c r="H923" s="7"/>
      <c r="I923" s="7"/>
      <c r="J923" s="7"/>
      <c r="K923" s="7"/>
      <c r="L923" s="7"/>
      <c r="M923" s="7"/>
    </row>
    <row r="924" spans="4:13" ht="15.75" customHeight="1">
      <c r="D924" s="7"/>
      <c r="E924" s="7"/>
      <c r="F924" s="7"/>
      <c r="G924" s="7"/>
      <c r="H924" s="7"/>
      <c r="I924" s="7"/>
      <c r="J924" s="7"/>
      <c r="K924" s="7"/>
      <c r="L924" s="7"/>
      <c r="M924" s="7"/>
    </row>
    <row r="925" spans="4:13" ht="15.75" customHeight="1">
      <c r="D925" s="7"/>
      <c r="E925" s="7"/>
      <c r="F925" s="7"/>
      <c r="G925" s="7"/>
      <c r="H925" s="7"/>
      <c r="I925" s="7"/>
      <c r="J925" s="7"/>
      <c r="K925" s="7"/>
      <c r="L925" s="7"/>
      <c r="M925" s="7"/>
    </row>
    <row r="926" spans="4:13" ht="15.75" customHeight="1">
      <c r="D926" s="7"/>
      <c r="E926" s="7"/>
      <c r="F926" s="7"/>
      <c r="G926" s="7"/>
      <c r="H926" s="7"/>
      <c r="I926" s="7"/>
      <c r="J926" s="7"/>
      <c r="K926" s="7"/>
      <c r="L926" s="7"/>
      <c r="M926" s="7"/>
    </row>
    <row r="927" spans="4:13" ht="15.75" customHeight="1">
      <c r="D927" s="7"/>
      <c r="E927" s="7"/>
      <c r="F927" s="7"/>
      <c r="G927" s="7"/>
      <c r="H927" s="7"/>
      <c r="I927" s="7"/>
      <c r="J927" s="7"/>
      <c r="K927" s="7"/>
      <c r="L927" s="7"/>
      <c r="M927" s="7"/>
    </row>
    <row r="928" spans="4:13" ht="15.75" customHeight="1">
      <c r="D928" s="7"/>
      <c r="E928" s="7"/>
      <c r="F928" s="7"/>
      <c r="G928" s="7"/>
      <c r="H928" s="7"/>
      <c r="I928" s="7"/>
      <c r="J928" s="7"/>
      <c r="K928" s="7"/>
      <c r="L928" s="7"/>
      <c r="M928" s="7"/>
    </row>
    <row r="929" spans="4:13" ht="15.75" customHeight="1">
      <c r="D929" s="7"/>
      <c r="E929" s="7"/>
      <c r="F929" s="7"/>
      <c r="G929" s="7"/>
      <c r="H929" s="7"/>
      <c r="I929" s="7"/>
      <c r="J929" s="7"/>
      <c r="K929" s="7"/>
      <c r="L929" s="7"/>
      <c r="M929" s="7"/>
    </row>
    <row r="930" spans="4:13" ht="15.75" customHeight="1">
      <c r="D930" s="7"/>
      <c r="E930" s="7"/>
      <c r="F930" s="7"/>
      <c r="G930" s="7"/>
      <c r="H930" s="7"/>
      <c r="I930" s="7"/>
      <c r="J930" s="7"/>
      <c r="K930" s="7"/>
      <c r="L930" s="7"/>
      <c r="M930" s="7"/>
    </row>
    <row r="931" spans="4:13" ht="15.75" customHeight="1">
      <c r="D931" s="7"/>
      <c r="E931" s="7"/>
      <c r="F931" s="7"/>
      <c r="G931" s="7"/>
      <c r="H931" s="7"/>
      <c r="I931" s="7"/>
      <c r="J931" s="7"/>
      <c r="K931" s="7"/>
      <c r="L931" s="7"/>
      <c r="M931" s="7"/>
    </row>
    <row r="932" spans="4:13" ht="15.75" customHeight="1">
      <c r="D932" s="7"/>
      <c r="E932" s="7"/>
      <c r="F932" s="7"/>
      <c r="G932" s="7"/>
      <c r="H932" s="7"/>
      <c r="I932" s="7"/>
      <c r="J932" s="7"/>
      <c r="K932" s="7"/>
      <c r="L932" s="7"/>
      <c r="M932" s="7"/>
    </row>
    <row r="933" spans="4:13" ht="15.75" customHeight="1">
      <c r="D933" s="7"/>
      <c r="E933" s="7"/>
      <c r="F933" s="7"/>
      <c r="G933" s="7"/>
      <c r="H933" s="7"/>
      <c r="I933" s="7"/>
      <c r="J933" s="7"/>
      <c r="K933" s="7"/>
      <c r="L933" s="7"/>
      <c r="M933" s="7"/>
    </row>
    <row r="934" spans="4:13" ht="15.75" customHeight="1">
      <c r="D934" s="7"/>
      <c r="E934" s="7"/>
      <c r="F934" s="7"/>
      <c r="G934" s="7"/>
      <c r="H934" s="7"/>
      <c r="I934" s="7"/>
      <c r="J934" s="7"/>
      <c r="K934" s="7"/>
      <c r="L934" s="7"/>
      <c r="M934" s="7"/>
    </row>
    <row r="935" spans="4:13" ht="15.75" customHeight="1">
      <c r="D935" s="7"/>
      <c r="E935" s="7"/>
      <c r="F935" s="7"/>
      <c r="G935" s="7"/>
      <c r="H935" s="7"/>
      <c r="I935" s="7"/>
      <c r="J935" s="7"/>
      <c r="K935" s="7"/>
      <c r="L935" s="7"/>
      <c r="M935" s="7"/>
    </row>
    <row r="936" spans="4:13" ht="15.75" customHeight="1">
      <c r="D936" s="7"/>
      <c r="E936" s="7"/>
      <c r="F936" s="7"/>
      <c r="G936" s="7"/>
      <c r="H936" s="7"/>
      <c r="I936" s="7"/>
      <c r="J936" s="7"/>
      <c r="K936" s="7"/>
      <c r="L936" s="7"/>
      <c r="M936" s="7"/>
    </row>
    <row r="937" spans="4:13" ht="15.75" customHeight="1">
      <c r="D937" s="7"/>
      <c r="E937" s="7"/>
      <c r="F937" s="7"/>
      <c r="G937" s="7"/>
      <c r="H937" s="7"/>
      <c r="I937" s="7"/>
      <c r="J937" s="7"/>
      <c r="K937" s="7"/>
      <c r="L937" s="7"/>
      <c r="M937" s="7"/>
    </row>
    <row r="938" spans="4:13" ht="15.75" customHeight="1">
      <c r="D938" s="7"/>
      <c r="E938" s="7"/>
      <c r="F938" s="7"/>
      <c r="G938" s="7"/>
      <c r="H938" s="7"/>
      <c r="I938" s="7"/>
      <c r="J938" s="7"/>
      <c r="K938" s="7"/>
      <c r="L938" s="7"/>
      <c r="M938" s="7"/>
    </row>
    <row r="939" spans="4:13" ht="15.75" customHeight="1">
      <c r="D939" s="7"/>
      <c r="E939" s="7"/>
      <c r="F939" s="7"/>
      <c r="G939" s="7"/>
      <c r="H939" s="7"/>
      <c r="I939" s="7"/>
      <c r="J939" s="7"/>
      <c r="K939" s="7"/>
      <c r="L939" s="7"/>
      <c r="M939" s="7"/>
    </row>
    <row r="940" spans="4:13" ht="15.75" customHeight="1">
      <c r="D940" s="7"/>
      <c r="E940" s="7"/>
      <c r="F940" s="7"/>
      <c r="G940" s="7"/>
      <c r="H940" s="7"/>
      <c r="I940" s="7"/>
      <c r="J940" s="7"/>
      <c r="K940" s="7"/>
      <c r="L940" s="7"/>
      <c r="M940" s="7"/>
    </row>
    <row r="941" spans="4:13" ht="15.75" customHeight="1">
      <c r="D941" s="7"/>
      <c r="E941" s="7"/>
      <c r="F941" s="7"/>
      <c r="G941" s="7"/>
      <c r="H941" s="7"/>
      <c r="I941" s="7"/>
      <c r="J941" s="7"/>
      <c r="K941" s="7"/>
      <c r="L941" s="7"/>
      <c r="M941" s="7"/>
    </row>
    <row r="942" spans="4:13" ht="15.75" customHeight="1">
      <c r="D942" s="7"/>
      <c r="E942" s="7"/>
      <c r="F942" s="7"/>
      <c r="G942" s="7"/>
      <c r="H942" s="7"/>
      <c r="I942" s="7"/>
      <c r="J942" s="7"/>
      <c r="K942" s="7"/>
      <c r="L942" s="7"/>
      <c r="M942" s="7"/>
    </row>
    <row r="943" spans="4:13" ht="15.75" customHeight="1">
      <c r="D943" s="7"/>
      <c r="E943" s="7"/>
      <c r="F943" s="7"/>
      <c r="G943" s="7"/>
      <c r="H943" s="7"/>
      <c r="I943" s="7"/>
      <c r="J943" s="7"/>
      <c r="K943" s="7"/>
      <c r="L943" s="7"/>
      <c r="M943" s="7"/>
    </row>
    <row r="944" spans="4:13" ht="15.75" customHeight="1">
      <c r="D944" s="7"/>
      <c r="E944" s="7"/>
      <c r="F944" s="7"/>
      <c r="G944" s="7"/>
      <c r="H944" s="7"/>
      <c r="I944" s="7"/>
      <c r="J944" s="7"/>
      <c r="K944" s="7"/>
      <c r="L944" s="7"/>
      <c r="M944" s="7"/>
    </row>
    <row r="945" spans="4:13" ht="15.75" customHeight="1">
      <c r="D945" s="7"/>
      <c r="E945" s="7"/>
      <c r="F945" s="7"/>
      <c r="G945" s="7"/>
      <c r="H945" s="7"/>
      <c r="I945" s="7"/>
      <c r="J945" s="7"/>
      <c r="K945" s="7"/>
      <c r="L945" s="7"/>
      <c r="M945" s="7"/>
    </row>
    <row r="946" spans="4:13" ht="15.75" customHeight="1">
      <c r="D946" s="7"/>
      <c r="E946" s="7"/>
      <c r="F946" s="7"/>
      <c r="G946" s="7"/>
      <c r="H946" s="7"/>
      <c r="I946" s="7"/>
      <c r="J946" s="7"/>
      <c r="K946" s="7"/>
      <c r="L946" s="7"/>
      <c r="M946" s="7"/>
    </row>
    <row r="947" spans="4:13" ht="15.75" customHeight="1">
      <c r="D947" s="7"/>
      <c r="E947" s="7"/>
      <c r="F947" s="7"/>
      <c r="G947" s="7"/>
      <c r="H947" s="7"/>
      <c r="I947" s="7"/>
      <c r="J947" s="7"/>
      <c r="K947" s="7"/>
      <c r="L947" s="7"/>
      <c r="M947" s="7"/>
    </row>
    <row r="948" spans="4:13" ht="15.75" customHeight="1">
      <c r="D948" s="7"/>
      <c r="E948" s="7"/>
      <c r="F948" s="7"/>
      <c r="G948" s="7"/>
      <c r="H948" s="7"/>
      <c r="I948" s="7"/>
      <c r="J948" s="7"/>
      <c r="K948" s="7"/>
      <c r="L948" s="7"/>
      <c r="M948" s="7"/>
    </row>
    <row r="949" spans="4:13" ht="15.75" customHeight="1">
      <c r="D949" s="7"/>
      <c r="E949" s="7"/>
      <c r="F949" s="7"/>
      <c r="G949" s="7"/>
      <c r="H949" s="7"/>
      <c r="I949" s="7"/>
      <c r="J949" s="7"/>
      <c r="K949" s="7"/>
      <c r="L949" s="7"/>
      <c r="M949" s="7"/>
    </row>
    <row r="950" spans="4:13" ht="15.75" customHeight="1">
      <c r="D950" s="7"/>
      <c r="E950" s="7"/>
      <c r="F950" s="7"/>
      <c r="G950" s="7"/>
      <c r="H950" s="7"/>
      <c r="I950" s="7"/>
      <c r="J950" s="7"/>
      <c r="K950" s="7"/>
      <c r="L950" s="7"/>
      <c r="M950" s="7"/>
    </row>
    <row r="951" spans="4:13" ht="15.75" customHeight="1">
      <c r="D951" s="7"/>
      <c r="E951" s="7"/>
      <c r="F951" s="7"/>
      <c r="G951" s="7"/>
      <c r="H951" s="7"/>
      <c r="I951" s="7"/>
      <c r="J951" s="7"/>
      <c r="K951" s="7"/>
      <c r="L951" s="7"/>
      <c r="M951" s="7"/>
    </row>
    <row r="952" spans="4:13" ht="15.75" customHeight="1">
      <c r="D952" s="7"/>
      <c r="E952" s="7"/>
      <c r="F952" s="7"/>
      <c r="G952" s="7"/>
      <c r="H952" s="7"/>
      <c r="I952" s="7"/>
      <c r="J952" s="7"/>
      <c r="K952" s="7"/>
      <c r="L952" s="7"/>
      <c r="M952" s="7"/>
    </row>
    <row r="953" spans="4:13" ht="15.75" customHeight="1">
      <c r="D953" s="7"/>
      <c r="E953" s="7"/>
      <c r="F953" s="7"/>
      <c r="G953" s="7"/>
      <c r="H953" s="7"/>
      <c r="I953" s="7"/>
      <c r="J953" s="7"/>
      <c r="K953" s="7"/>
      <c r="L953" s="7"/>
      <c r="M953" s="7"/>
    </row>
    <row r="954" spans="4:13" ht="15.75" customHeight="1">
      <c r="D954" s="7"/>
      <c r="E954" s="7"/>
      <c r="F954" s="7"/>
      <c r="G954" s="7"/>
      <c r="H954" s="7"/>
      <c r="I954" s="7"/>
      <c r="J954" s="7"/>
      <c r="K954" s="7"/>
      <c r="L954" s="7"/>
      <c r="M954" s="7"/>
    </row>
    <row r="955" spans="4:13" ht="15.75" customHeight="1">
      <c r="D955" s="7"/>
      <c r="E955" s="7"/>
      <c r="F955" s="7"/>
      <c r="G955" s="7"/>
      <c r="H955" s="7"/>
      <c r="I955" s="7"/>
      <c r="J955" s="7"/>
      <c r="K955" s="7"/>
      <c r="L955" s="7"/>
      <c r="M955" s="7"/>
    </row>
    <row r="956" spans="4:13" ht="15.75" customHeight="1">
      <c r="D956" s="7"/>
      <c r="E956" s="7"/>
      <c r="F956" s="7"/>
      <c r="G956" s="7"/>
      <c r="H956" s="7"/>
      <c r="I956" s="7"/>
      <c r="J956" s="7"/>
      <c r="K956" s="7"/>
      <c r="L956" s="7"/>
      <c r="M956" s="7"/>
    </row>
    <row r="957" spans="4:13" ht="15.75" customHeight="1">
      <c r="D957" s="7"/>
      <c r="E957" s="7"/>
      <c r="F957" s="7"/>
      <c r="G957" s="7"/>
      <c r="H957" s="7"/>
      <c r="I957" s="7"/>
      <c r="J957" s="7"/>
      <c r="K957" s="7"/>
      <c r="L957" s="7"/>
      <c r="M957" s="7"/>
    </row>
    <row r="958" spans="4:13" ht="15.75" customHeight="1">
      <c r="D958" s="7"/>
      <c r="E958" s="7"/>
      <c r="F958" s="7"/>
      <c r="G958" s="7"/>
      <c r="H958" s="7"/>
      <c r="I958" s="7"/>
      <c r="J958" s="7"/>
      <c r="K958" s="7"/>
      <c r="L958" s="7"/>
      <c r="M958" s="7"/>
    </row>
    <row r="959" spans="4:13" ht="15.75" customHeight="1">
      <c r="D959" s="7"/>
      <c r="E959" s="7"/>
      <c r="F959" s="7"/>
      <c r="G959" s="7"/>
      <c r="H959" s="7"/>
      <c r="I959" s="7"/>
      <c r="J959" s="7"/>
      <c r="K959" s="7"/>
      <c r="L959" s="7"/>
      <c r="M959" s="7"/>
    </row>
    <row r="960" spans="4:13" ht="15.75" customHeight="1">
      <c r="D960" s="7"/>
      <c r="E960" s="7"/>
      <c r="F960" s="7"/>
      <c r="G960" s="7"/>
      <c r="H960" s="7"/>
      <c r="I960" s="7"/>
      <c r="J960" s="7"/>
      <c r="K960" s="7"/>
      <c r="L960" s="7"/>
      <c r="M960" s="7"/>
    </row>
    <row r="961" spans="4:13" ht="15.75" customHeight="1">
      <c r="D961" s="7"/>
      <c r="E961" s="7"/>
      <c r="F961" s="7"/>
      <c r="G961" s="7"/>
      <c r="H961" s="7"/>
      <c r="I961" s="7"/>
      <c r="J961" s="7"/>
      <c r="K961" s="7"/>
      <c r="L961" s="7"/>
      <c r="M961" s="7"/>
    </row>
    <row r="962" spans="4:13" ht="15.75" customHeight="1">
      <c r="D962" s="7"/>
      <c r="E962" s="7"/>
      <c r="F962" s="7"/>
      <c r="G962" s="7"/>
      <c r="H962" s="7"/>
      <c r="I962" s="7"/>
      <c r="J962" s="7"/>
      <c r="K962" s="7"/>
      <c r="L962" s="7"/>
      <c r="M962" s="7"/>
    </row>
    <row r="963" spans="4:13" ht="15.75" customHeight="1">
      <c r="D963" s="7"/>
      <c r="E963" s="7"/>
      <c r="F963" s="7"/>
      <c r="G963" s="7"/>
      <c r="H963" s="7"/>
      <c r="I963" s="7"/>
      <c r="J963" s="7"/>
      <c r="K963" s="7"/>
      <c r="L963" s="7"/>
      <c r="M963" s="7"/>
    </row>
    <row r="964" spans="4:13" ht="15.75" customHeight="1">
      <c r="D964" s="7"/>
      <c r="E964" s="7"/>
      <c r="F964" s="7"/>
      <c r="G964" s="7"/>
      <c r="H964" s="7"/>
      <c r="I964" s="7"/>
      <c r="J964" s="7"/>
      <c r="K964" s="7"/>
      <c r="L964" s="7"/>
      <c r="M964" s="7"/>
    </row>
    <row r="965" spans="4:13" ht="15.75" customHeight="1">
      <c r="D965" s="7"/>
      <c r="E965" s="7"/>
      <c r="F965" s="7"/>
      <c r="G965" s="7"/>
      <c r="H965" s="7"/>
      <c r="I965" s="7"/>
      <c r="J965" s="7"/>
      <c r="K965" s="7"/>
      <c r="L965" s="7"/>
      <c r="M965" s="7"/>
    </row>
    <row r="966" spans="4:13" ht="15.75" customHeight="1">
      <c r="D966" s="7"/>
      <c r="E966" s="7"/>
      <c r="F966" s="7"/>
      <c r="G966" s="7"/>
      <c r="H966" s="7"/>
      <c r="I966" s="7"/>
      <c r="J966" s="7"/>
      <c r="K966" s="7"/>
      <c r="L966" s="7"/>
      <c r="M966" s="7"/>
    </row>
    <row r="967" spans="4:13" ht="15.75" customHeight="1">
      <c r="D967" s="7"/>
      <c r="E967" s="7"/>
      <c r="F967" s="7"/>
      <c r="G967" s="7"/>
      <c r="H967" s="7"/>
      <c r="I967" s="7"/>
      <c r="J967" s="7"/>
      <c r="K967" s="7"/>
      <c r="L967" s="7"/>
      <c r="M967" s="7"/>
    </row>
    <row r="968" spans="4:13" ht="15.75" customHeight="1">
      <c r="D968" s="7"/>
      <c r="E968" s="7"/>
      <c r="F968" s="7"/>
      <c r="G968" s="7"/>
      <c r="H968" s="7"/>
      <c r="I968" s="7"/>
      <c r="J968" s="7"/>
      <c r="K968" s="7"/>
      <c r="L968" s="7"/>
      <c r="M968" s="7"/>
    </row>
    <row r="969" spans="4:13" ht="15.75" customHeight="1">
      <c r="D969" s="7"/>
      <c r="E969" s="7"/>
      <c r="F969" s="7"/>
      <c r="G969" s="7"/>
      <c r="H969" s="7"/>
      <c r="I969" s="7"/>
      <c r="J969" s="7"/>
      <c r="K969" s="7"/>
      <c r="L969" s="7"/>
      <c r="M969" s="7"/>
    </row>
    <row r="970" spans="4:13" ht="15.75" customHeight="1">
      <c r="D970" s="7"/>
      <c r="E970" s="7"/>
      <c r="F970" s="7"/>
      <c r="G970" s="7"/>
      <c r="H970" s="7"/>
      <c r="I970" s="7"/>
      <c r="J970" s="7"/>
      <c r="K970" s="7"/>
      <c r="L970" s="7"/>
      <c r="M970" s="7"/>
    </row>
    <row r="971" spans="4:13" ht="15.75" customHeight="1">
      <c r="D971" s="7"/>
      <c r="E971" s="7"/>
      <c r="F971" s="7"/>
      <c r="G971" s="7"/>
      <c r="H971" s="7"/>
      <c r="I971" s="7"/>
      <c r="J971" s="7"/>
      <c r="K971" s="7"/>
      <c r="L971" s="7"/>
      <c r="M971" s="7"/>
    </row>
    <row r="972" spans="4:13" ht="15.75" customHeight="1">
      <c r="D972" s="7"/>
      <c r="E972" s="7"/>
      <c r="F972" s="7"/>
      <c r="G972" s="7"/>
      <c r="H972" s="7"/>
      <c r="I972" s="7"/>
      <c r="J972" s="7"/>
      <c r="K972" s="7"/>
      <c r="L972" s="7"/>
      <c r="M972" s="7"/>
    </row>
    <row r="973" spans="4:13" ht="15.75" customHeight="1">
      <c r="D973" s="7"/>
      <c r="E973" s="7"/>
      <c r="F973" s="7"/>
      <c r="G973" s="7"/>
      <c r="H973" s="7"/>
      <c r="I973" s="7"/>
      <c r="J973" s="7"/>
      <c r="K973" s="7"/>
      <c r="L973" s="7"/>
      <c r="M973" s="7"/>
    </row>
    <row r="974" spans="4:13" ht="15.75" customHeight="1">
      <c r="D974" s="7"/>
      <c r="E974" s="7"/>
      <c r="F974" s="7"/>
      <c r="G974" s="7"/>
      <c r="H974" s="7"/>
      <c r="I974" s="7"/>
      <c r="J974" s="7"/>
      <c r="K974" s="7"/>
      <c r="L974" s="7"/>
      <c r="M974" s="7"/>
    </row>
    <row r="975" spans="4:13" ht="15.75" customHeight="1">
      <c r="D975" s="7"/>
      <c r="E975" s="7"/>
      <c r="F975" s="7"/>
      <c r="G975" s="7"/>
      <c r="H975" s="7"/>
      <c r="I975" s="7"/>
      <c r="J975" s="7"/>
      <c r="K975" s="7"/>
      <c r="L975" s="7"/>
      <c r="M975" s="7"/>
    </row>
    <row r="976" spans="4:13" ht="15.75" customHeight="1">
      <c r="D976" s="7"/>
      <c r="E976" s="7"/>
      <c r="F976" s="7"/>
      <c r="G976" s="7"/>
      <c r="H976" s="7"/>
      <c r="I976" s="7"/>
      <c r="J976" s="7"/>
      <c r="K976" s="7"/>
      <c r="L976" s="7"/>
      <c r="M976" s="7"/>
    </row>
    <row r="977" spans="4:13" ht="15.75" customHeight="1">
      <c r="D977" s="7"/>
      <c r="E977" s="7"/>
      <c r="F977" s="7"/>
      <c r="G977" s="7"/>
      <c r="H977" s="7"/>
      <c r="I977" s="7"/>
      <c r="J977" s="7"/>
      <c r="K977" s="7"/>
      <c r="L977" s="7"/>
      <c r="M977" s="7"/>
    </row>
    <row r="978" spans="4:13" ht="15.75" customHeight="1">
      <c r="D978" s="7"/>
      <c r="E978" s="7"/>
      <c r="F978" s="7"/>
      <c r="G978" s="7"/>
      <c r="H978" s="7"/>
      <c r="I978" s="7"/>
      <c r="J978" s="7"/>
      <c r="K978" s="7"/>
      <c r="L978" s="7"/>
      <c r="M978" s="7"/>
    </row>
    <row r="979" spans="4:13" ht="15.75" customHeight="1">
      <c r="D979" s="7"/>
      <c r="E979" s="7"/>
      <c r="F979" s="7"/>
      <c r="G979" s="7"/>
      <c r="H979" s="7"/>
      <c r="I979" s="7"/>
      <c r="J979" s="7"/>
      <c r="K979" s="7"/>
      <c r="L979" s="7"/>
      <c r="M979" s="7"/>
    </row>
    <row r="980" spans="4:13" ht="15.75" customHeight="1">
      <c r="D980" s="7"/>
      <c r="E980" s="7"/>
      <c r="F980" s="7"/>
      <c r="G980" s="7"/>
      <c r="H980" s="7"/>
      <c r="I980" s="7"/>
      <c r="J980" s="7"/>
      <c r="K980" s="7"/>
      <c r="L980" s="7"/>
      <c r="M980" s="7"/>
    </row>
    <row r="981" spans="4:13" ht="15.75" customHeight="1">
      <c r="D981" s="7"/>
      <c r="E981" s="7"/>
      <c r="F981" s="7"/>
      <c r="G981" s="7"/>
      <c r="H981" s="7"/>
      <c r="I981" s="7"/>
      <c r="J981" s="7"/>
      <c r="K981" s="7"/>
      <c r="L981" s="7"/>
      <c r="M981" s="7"/>
    </row>
    <row r="982" spans="4:13" ht="15.75" customHeight="1">
      <c r="D982" s="7"/>
      <c r="E982" s="7"/>
      <c r="F982" s="7"/>
      <c r="G982" s="7"/>
      <c r="H982" s="7"/>
      <c r="I982" s="7"/>
      <c r="J982" s="7"/>
      <c r="K982" s="7"/>
      <c r="L982" s="7"/>
      <c r="M982" s="7"/>
    </row>
    <row r="983" spans="4:13" ht="15.75" customHeight="1">
      <c r="D983" s="7"/>
      <c r="E983" s="7"/>
      <c r="F983" s="7"/>
      <c r="G983" s="7"/>
      <c r="H983" s="7"/>
      <c r="I983" s="7"/>
      <c r="J983" s="7"/>
      <c r="K983" s="7"/>
      <c r="L983" s="7"/>
      <c r="M983" s="7"/>
    </row>
    <row r="984" spans="4:13" ht="15.75" customHeight="1">
      <c r="D984" s="7"/>
      <c r="E984" s="7"/>
      <c r="F984" s="7"/>
      <c r="G984" s="7"/>
      <c r="H984" s="7"/>
      <c r="I984" s="7"/>
      <c r="J984" s="7"/>
      <c r="K984" s="7"/>
      <c r="L984" s="7"/>
      <c r="M984" s="7"/>
    </row>
    <row r="985" spans="4:13" ht="15.75" customHeight="1">
      <c r="D985" s="7"/>
      <c r="E985" s="7"/>
      <c r="F985" s="7"/>
      <c r="G985" s="7"/>
      <c r="H985" s="7"/>
      <c r="I985" s="7"/>
      <c r="J985" s="7"/>
      <c r="K985" s="7"/>
      <c r="L985" s="7"/>
      <c r="M985" s="7"/>
    </row>
    <row r="986" spans="4:13" ht="15.75" customHeight="1">
      <c r="D986" s="7"/>
      <c r="E986" s="7"/>
      <c r="F986" s="7"/>
      <c r="G986" s="7"/>
      <c r="H986" s="7"/>
      <c r="I986" s="7"/>
      <c r="J986" s="7"/>
      <c r="K986" s="7"/>
      <c r="L986" s="7"/>
      <c r="M986" s="7"/>
    </row>
    <row r="987" spans="4:13" ht="15.75" customHeight="1">
      <c r="D987" s="7"/>
      <c r="E987" s="7"/>
      <c r="F987" s="7"/>
      <c r="G987" s="7"/>
      <c r="H987" s="7"/>
      <c r="I987" s="7"/>
      <c r="J987" s="7"/>
      <c r="K987" s="7"/>
      <c r="L987" s="7"/>
      <c r="M987" s="7"/>
    </row>
    <row r="988" spans="4:13" ht="15.75" customHeight="1">
      <c r="D988" s="7"/>
      <c r="E988" s="7"/>
      <c r="F988" s="7"/>
      <c r="G988" s="7"/>
      <c r="H988" s="7"/>
      <c r="I988" s="7"/>
      <c r="J988" s="7"/>
      <c r="K988" s="7"/>
      <c r="L988" s="7"/>
      <c r="M988" s="7"/>
    </row>
    <row r="989" spans="4:13" ht="15.75" customHeight="1">
      <c r="D989" s="7"/>
      <c r="E989" s="7"/>
      <c r="F989" s="7"/>
      <c r="G989" s="7"/>
      <c r="H989" s="7"/>
      <c r="I989" s="7"/>
      <c r="J989" s="7"/>
      <c r="K989" s="7"/>
      <c r="L989" s="7"/>
      <c r="M989" s="7"/>
    </row>
    <row r="990" spans="4:13" ht="15.75" customHeight="1">
      <c r="D990" s="7"/>
      <c r="E990" s="7"/>
      <c r="F990" s="7"/>
      <c r="G990" s="7"/>
      <c r="H990" s="7"/>
      <c r="I990" s="7"/>
      <c r="J990" s="7"/>
      <c r="K990" s="7"/>
      <c r="L990" s="7"/>
      <c r="M990" s="7"/>
    </row>
    <row r="991" spans="4:13" ht="15.75" customHeight="1">
      <c r="D991" s="7"/>
      <c r="E991" s="7"/>
      <c r="F991" s="7"/>
      <c r="G991" s="7"/>
      <c r="H991" s="7"/>
      <c r="I991" s="7"/>
      <c r="J991" s="7"/>
      <c r="K991" s="7"/>
      <c r="L991" s="7"/>
      <c r="M991" s="7"/>
    </row>
    <row r="992" spans="4:13" ht="15.75" customHeight="1">
      <c r="D992" s="7"/>
      <c r="E992" s="7"/>
      <c r="F992" s="7"/>
      <c r="G992" s="7"/>
      <c r="H992" s="7"/>
      <c r="I992" s="7"/>
      <c r="J992" s="7"/>
      <c r="K992" s="7"/>
      <c r="L992" s="7"/>
      <c r="M992" s="7"/>
    </row>
    <row r="993" spans="4:13" ht="15.75" customHeight="1">
      <c r="D993" s="7"/>
      <c r="E993" s="7"/>
      <c r="F993" s="7"/>
      <c r="G993" s="7"/>
      <c r="H993" s="7"/>
      <c r="I993" s="7"/>
      <c r="J993" s="7"/>
      <c r="K993" s="7"/>
      <c r="L993" s="7"/>
      <c r="M993" s="7"/>
    </row>
    <row r="994" spans="4:13" ht="15.75" customHeight="1">
      <c r="D994" s="7"/>
      <c r="E994" s="7"/>
      <c r="F994" s="7"/>
      <c r="G994" s="7"/>
      <c r="H994" s="7"/>
      <c r="I994" s="7"/>
      <c r="J994" s="7"/>
      <c r="K994" s="7"/>
      <c r="L994" s="7"/>
      <c r="M994" s="7"/>
    </row>
    <row r="995" spans="4:13" ht="15.75" customHeight="1">
      <c r="D995" s="7"/>
      <c r="E995" s="7"/>
      <c r="F995" s="7"/>
      <c r="G995" s="7"/>
      <c r="H995" s="7"/>
      <c r="I995" s="7"/>
      <c r="J995" s="7"/>
      <c r="K995" s="7"/>
      <c r="L995" s="7"/>
      <c r="M995" s="7"/>
    </row>
    <row r="996" spans="4:13" ht="15.75" customHeight="1">
      <c r="D996" s="7"/>
      <c r="E996" s="7"/>
      <c r="F996" s="7"/>
      <c r="G996" s="7"/>
      <c r="H996" s="7"/>
      <c r="I996" s="7"/>
      <c r="J996" s="7"/>
      <c r="K996" s="7"/>
      <c r="L996" s="7"/>
      <c r="M996" s="7"/>
    </row>
    <row r="997" spans="4:13" ht="15.75" customHeight="1">
      <c r="D997" s="7"/>
      <c r="E997" s="7"/>
      <c r="F997" s="7"/>
      <c r="G997" s="7"/>
      <c r="H997" s="7"/>
      <c r="I997" s="7"/>
      <c r="J997" s="7"/>
      <c r="K997" s="7"/>
      <c r="L997" s="7"/>
      <c r="M997" s="7"/>
    </row>
    <row r="998" spans="4:13" ht="15.75" customHeight="1">
      <c r="D998" s="7"/>
      <c r="E998" s="7"/>
      <c r="F998" s="7"/>
      <c r="G998" s="7"/>
      <c r="H998" s="7"/>
      <c r="I998" s="7"/>
      <c r="J998" s="7"/>
      <c r="K998" s="7"/>
      <c r="L998" s="7"/>
      <c r="M998" s="7"/>
    </row>
    <row r="999" spans="4:13" ht="15.75" customHeight="1">
      <c r="D999" s="7"/>
      <c r="E999" s="7"/>
      <c r="F999" s="7"/>
      <c r="G999" s="7"/>
      <c r="H999" s="7"/>
      <c r="I999" s="7"/>
      <c r="J999" s="7"/>
      <c r="K999" s="7"/>
      <c r="L999" s="7"/>
      <c r="M999" s="7"/>
    </row>
    <row r="1000" spans="4:13" ht="15.75" customHeight="1">
      <c r="D1000" s="7"/>
      <c r="E1000" s="7"/>
      <c r="F1000" s="7"/>
      <c r="G1000" s="7"/>
      <c r="H1000" s="7"/>
      <c r="I1000" s="7"/>
      <c r="J1000" s="7"/>
      <c r="K1000" s="7"/>
      <c r="L1000" s="7"/>
      <c r="M1000" s="7"/>
    </row>
    <row r="1001" spans="4:13" ht="15.75" customHeight="1">
      <c r="D1001" s="7"/>
      <c r="E1001" s="7"/>
      <c r="F1001" s="7"/>
      <c r="G1001" s="7"/>
      <c r="H1001" s="7"/>
      <c r="I1001" s="7"/>
      <c r="J1001" s="7"/>
      <c r="K1001" s="7"/>
      <c r="L1001" s="7"/>
      <c r="M1001" s="7"/>
    </row>
    <row r="1002" spans="4:13" ht="15.75" customHeight="1">
      <c r="D1002" s="7"/>
      <c r="E1002" s="7"/>
      <c r="F1002" s="7"/>
      <c r="G1002" s="7"/>
      <c r="H1002" s="7"/>
      <c r="I1002" s="7"/>
      <c r="J1002" s="7"/>
      <c r="K1002" s="7"/>
      <c r="L1002" s="7"/>
      <c r="M1002" s="7"/>
    </row>
    <row r="1003" spans="4:13" ht="15.75" customHeight="1">
      <c r="D1003" s="7"/>
      <c r="E1003" s="7"/>
      <c r="F1003" s="7"/>
      <c r="G1003" s="7"/>
      <c r="H1003" s="7"/>
      <c r="I1003" s="7"/>
      <c r="J1003" s="7"/>
      <c r="K1003" s="7"/>
      <c r="L1003" s="7"/>
      <c r="M1003" s="7"/>
    </row>
    <row r="1004" spans="4:13" ht="15.75" customHeight="1">
      <c r="D1004" s="7"/>
      <c r="E1004" s="7"/>
      <c r="F1004" s="7"/>
      <c r="G1004" s="7"/>
      <c r="H1004" s="7"/>
      <c r="I1004" s="7"/>
      <c r="J1004" s="7"/>
      <c r="K1004" s="7"/>
      <c r="L1004" s="7"/>
      <c r="M1004" s="7"/>
    </row>
    <row r="1005" spans="4:13" ht="15.75" customHeight="1">
      <c r="D1005" s="7"/>
      <c r="E1005" s="7"/>
      <c r="F1005" s="7"/>
      <c r="G1005" s="7"/>
      <c r="H1005" s="7"/>
      <c r="I1005" s="7"/>
      <c r="J1005" s="7"/>
      <c r="K1005" s="7"/>
      <c r="L1005" s="7"/>
      <c r="M1005" s="7"/>
    </row>
    <row r="1006" spans="4:13" ht="15.75" customHeight="1">
      <c r="D1006" s="7"/>
      <c r="E1006" s="7"/>
      <c r="F1006" s="7"/>
      <c r="G1006" s="7"/>
      <c r="H1006" s="7"/>
      <c r="I1006" s="7"/>
      <c r="J1006" s="7"/>
      <c r="K1006" s="7"/>
      <c r="L1006" s="7"/>
      <c r="M1006" s="7"/>
    </row>
    <row r="1007" spans="4:13" ht="15.75" customHeight="1">
      <c r="D1007" s="7"/>
      <c r="E1007" s="7"/>
      <c r="F1007" s="7"/>
      <c r="G1007" s="7"/>
      <c r="H1007" s="7"/>
      <c r="I1007" s="7"/>
      <c r="J1007" s="7"/>
      <c r="K1007" s="7"/>
      <c r="L1007" s="7"/>
      <c r="M1007" s="7"/>
    </row>
  </sheetData>
  <hyperlinks>
    <hyperlink ref="C6" r:id="rId1" display="Ищите больше подробностей на https://www.agilesoftwaredevelopment.com/tags/ипотека"/>
  </hyperlinks>
  <pageMargins left="0.7" right="0.7" top="0.75" bottom="0.75" header="0" footer="0"/>
  <pageSetup orientation="landscape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H1001"/>
  <sheetViews>
    <sheetView workbookViewId="0">
      <selection activeCell="G8" sqref="G8"/>
    </sheetView>
  </sheetViews>
  <sheetFormatPr baseColWidth="10" defaultColWidth="11.1640625" defaultRowHeight="15" customHeight="1" x14ac:dyDescent="0"/>
  <cols>
    <col min="1" max="3" width="10.5" customWidth="1"/>
    <col min="4" max="4" width="23" customWidth="1"/>
    <col min="5" max="5" width="16" customWidth="1"/>
    <col min="6" max="6" width="19.6640625" customWidth="1"/>
    <col min="7" max="7" width="20" customWidth="1"/>
    <col min="8" max="26" width="10.5" customWidth="1"/>
  </cols>
  <sheetData>
    <row r="1" spans="4:8" ht="15.75" customHeight="1">
      <c r="D1" t="s">
        <v>47</v>
      </c>
    </row>
    <row r="2" spans="4:8" ht="15.75" customHeight="1">
      <c r="D2" t="s">
        <v>48</v>
      </c>
    </row>
    <row r="3" spans="4:8" ht="15.75" customHeight="1"/>
    <row r="4" spans="4:8" ht="15.75" customHeight="1">
      <c r="D4" s="1" t="s">
        <v>0</v>
      </c>
      <c r="E4" s="1" t="s">
        <v>1</v>
      </c>
      <c r="F4" s="1" t="s">
        <v>2</v>
      </c>
      <c r="G4" s="1" t="s">
        <v>3</v>
      </c>
      <c r="H4" s="1" t="s">
        <v>4</v>
      </c>
    </row>
    <row r="5" spans="4:8" ht="15.75" customHeight="1">
      <c r="D5" s="2">
        <v>0</v>
      </c>
      <c r="E5" s="3">
        <v>0</v>
      </c>
      <c r="F5" s="3">
        <v>0</v>
      </c>
      <c r="G5" s="3">
        <v>0</v>
      </c>
      <c r="H5" s="3">
        <v>0</v>
      </c>
    </row>
    <row r="6" spans="4:8" ht="15.75" customHeight="1">
      <c r="D6">
        <v>1</v>
      </c>
      <c r="E6" s="4">
        <v>4.8999999999999998E-3</v>
      </c>
      <c r="F6" s="4">
        <v>2.0400000000000001E-3</v>
      </c>
      <c r="G6" s="4">
        <v>2.3E-3</v>
      </c>
      <c r="H6" s="4">
        <f>SUM(E6:G6)</f>
        <v>9.2399999999999999E-3</v>
      </c>
    </row>
    <row r="7" spans="4:8" ht="15.75" customHeight="1">
      <c r="D7">
        <v>2</v>
      </c>
      <c r="E7" s="4">
        <v>4.8999999999999998E-3</v>
      </c>
      <c r="F7" s="3">
        <v>2.1099999999999999E-3</v>
      </c>
      <c r="G7" s="4">
        <v>2.3E-3</v>
      </c>
      <c r="H7" s="4">
        <f t="shared" ref="H7:H26" si="0">SUM(E7:G7)</f>
        <v>9.3099999999999988E-3</v>
      </c>
    </row>
    <row r="8" spans="4:8" ht="15.75" customHeight="1">
      <c r="D8">
        <v>3</v>
      </c>
      <c r="E8" s="4">
        <v>4.8999999999999998E-3</v>
      </c>
      <c r="F8" s="4">
        <v>2.15E-3</v>
      </c>
      <c r="G8" s="4">
        <v>2.3E-3</v>
      </c>
      <c r="H8" s="4">
        <f t="shared" si="0"/>
        <v>9.3500000000000007E-3</v>
      </c>
    </row>
    <row r="9" spans="4:8" ht="15.75" customHeight="1">
      <c r="D9">
        <v>4</v>
      </c>
      <c r="E9" s="4">
        <v>4.8999999999999998E-3</v>
      </c>
      <c r="F9" s="4">
        <v>2.1700000000000001E-3</v>
      </c>
      <c r="G9" s="4">
        <v>0</v>
      </c>
      <c r="H9" s="4">
        <f t="shared" si="0"/>
        <v>7.0699999999999999E-3</v>
      </c>
    </row>
    <row r="10" spans="4:8" ht="15.75" customHeight="1">
      <c r="D10">
        <v>5</v>
      </c>
      <c r="E10" s="4">
        <v>4.8999999999999998E-3</v>
      </c>
      <c r="F10" s="4">
        <v>2.2200000000000002E-3</v>
      </c>
      <c r="G10" s="4">
        <v>0</v>
      </c>
      <c r="H10" s="4">
        <f t="shared" si="0"/>
        <v>7.1199999999999996E-3</v>
      </c>
    </row>
    <row r="11" spans="4:8" ht="15.75" customHeight="1">
      <c r="D11">
        <v>6</v>
      </c>
      <c r="E11" s="4">
        <v>4.8999999999999998E-3</v>
      </c>
      <c r="F11" s="4">
        <v>2.3400000000000001E-3</v>
      </c>
      <c r="G11" s="4">
        <v>0</v>
      </c>
      <c r="H11" s="4">
        <f t="shared" si="0"/>
        <v>7.2399999999999999E-3</v>
      </c>
    </row>
    <row r="12" spans="4:8" ht="15.75" customHeight="1">
      <c r="D12">
        <v>7</v>
      </c>
      <c r="E12" s="4">
        <v>4.8999999999999998E-3</v>
      </c>
      <c r="F12" s="4">
        <v>2.4099999999999998E-3</v>
      </c>
      <c r="G12" s="4">
        <v>0</v>
      </c>
      <c r="H12" s="4">
        <f t="shared" si="0"/>
        <v>7.3099999999999997E-3</v>
      </c>
    </row>
    <row r="13" spans="4:8" ht="15.75" customHeight="1">
      <c r="D13">
        <v>8</v>
      </c>
      <c r="E13" s="4">
        <v>4.8999999999999998E-3</v>
      </c>
      <c r="F13" s="4">
        <v>2.5100000000000001E-3</v>
      </c>
      <c r="G13" s="4">
        <v>0</v>
      </c>
      <c r="H13" s="4">
        <f t="shared" si="0"/>
        <v>7.4099999999999999E-3</v>
      </c>
    </row>
    <row r="14" spans="4:8" ht="15.75" customHeight="1">
      <c r="D14">
        <v>9</v>
      </c>
      <c r="E14" s="4">
        <v>4.8999999999999998E-3</v>
      </c>
      <c r="F14" s="4">
        <v>2.6199999999999999E-3</v>
      </c>
      <c r="G14" s="4">
        <v>0</v>
      </c>
      <c r="H14" s="4">
        <f t="shared" si="0"/>
        <v>7.5199999999999998E-3</v>
      </c>
    </row>
    <row r="15" spans="4:8" ht="15.75" customHeight="1">
      <c r="D15">
        <v>10</v>
      </c>
      <c r="E15" s="4">
        <v>4.8999999999999998E-3</v>
      </c>
      <c r="F15" s="4">
        <v>2.7699999999999999E-3</v>
      </c>
      <c r="G15" s="4">
        <v>0</v>
      </c>
      <c r="H15" s="4">
        <f t="shared" si="0"/>
        <v>7.6699999999999997E-3</v>
      </c>
    </row>
    <row r="16" spans="4:8" ht="15.75" customHeight="1">
      <c r="D16">
        <v>11</v>
      </c>
      <c r="E16" s="4">
        <v>4.8999999999999998E-3</v>
      </c>
      <c r="F16" s="4">
        <v>2.9299999999999999E-3</v>
      </c>
      <c r="G16" s="4">
        <v>0</v>
      </c>
      <c r="H16" s="4">
        <f t="shared" si="0"/>
        <v>7.8300000000000002E-3</v>
      </c>
    </row>
    <row r="17" spans="4:8" ht="15.75" customHeight="1">
      <c r="D17">
        <v>12</v>
      </c>
      <c r="E17" s="4">
        <v>4.8999999999999998E-3</v>
      </c>
      <c r="F17" s="4">
        <v>3.0799999999999998E-3</v>
      </c>
      <c r="G17" s="4">
        <v>0</v>
      </c>
      <c r="H17" s="4">
        <f t="shared" si="0"/>
        <v>7.9799999999999992E-3</v>
      </c>
    </row>
    <row r="18" spans="4:8" ht="15.75" customHeight="1">
      <c r="D18">
        <v>13</v>
      </c>
      <c r="E18" s="4">
        <v>4.8999999999999998E-3</v>
      </c>
      <c r="F18" s="4">
        <v>3.2499999999999999E-3</v>
      </c>
      <c r="G18" s="4">
        <v>0</v>
      </c>
      <c r="H18" s="4">
        <f t="shared" si="0"/>
        <v>8.1499999999999993E-3</v>
      </c>
    </row>
    <row r="19" spans="4:8" ht="15.75" customHeight="1">
      <c r="D19">
        <v>14</v>
      </c>
      <c r="E19" s="4">
        <v>4.8999999999999998E-3</v>
      </c>
      <c r="F19" s="4">
        <v>3.3700000000000002E-3</v>
      </c>
      <c r="G19" s="4">
        <v>0</v>
      </c>
      <c r="H19" s="4">
        <f t="shared" si="0"/>
        <v>8.2699999999999996E-3</v>
      </c>
    </row>
    <row r="20" spans="4:8" ht="15.75" customHeight="1">
      <c r="D20">
        <v>15</v>
      </c>
      <c r="E20" s="4">
        <v>4.8999999999999998E-3</v>
      </c>
      <c r="F20" s="4">
        <v>3.5799999999999998E-3</v>
      </c>
      <c r="G20" s="4">
        <v>0</v>
      </c>
      <c r="H20" s="4">
        <f t="shared" si="0"/>
        <v>8.4799999999999997E-3</v>
      </c>
    </row>
    <row r="21" spans="4:8" ht="15.75" customHeight="1">
      <c r="D21">
        <v>16</v>
      </c>
      <c r="E21" s="4">
        <v>4.8999999999999998E-3</v>
      </c>
      <c r="F21" s="4">
        <v>3.81E-3</v>
      </c>
      <c r="G21" s="4">
        <v>0</v>
      </c>
      <c r="H21" s="4">
        <f t="shared" si="0"/>
        <v>8.709999999999999E-3</v>
      </c>
    </row>
    <row r="22" spans="4:8" ht="15.75" customHeight="1">
      <c r="D22">
        <v>17</v>
      </c>
      <c r="E22" s="4">
        <v>4.8999999999999998E-3</v>
      </c>
      <c r="F22" s="4">
        <v>4.0699999999999998E-3</v>
      </c>
      <c r="G22" s="4">
        <v>0</v>
      </c>
      <c r="H22" s="4">
        <f t="shared" si="0"/>
        <v>8.9699999999999988E-3</v>
      </c>
    </row>
    <row r="23" spans="4:8" ht="15.75" customHeight="1">
      <c r="D23">
        <v>18</v>
      </c>
      <c r="E23" s="4">
        <v>4.8999999999999998E-3</v>
      </c>
      <c r="F23" s="4">
        <v>4.3499999999999997E-3</v>
      </c>
      <c r="G23" s="4">
        <v>0</v>
      </c>
      <c r="H23" s="4">
        <f t="shared" si="0"/>
        <v>9.2499999999999995E-3</v>
      </c>
    </row>
    <row r="24" spans="4:8" ht="15.75" customHeight="1">
      <c r="D24">
        <v>19</v>
      </c>
      <c r="E24" s="4">
        <v>4.8999999999999998E-3</v>
      </c>
      <c r="F24" s="4">
        <v>4.6899999999999997E-3</v>
      </c>
      <c r="G24" s="4">
        <v>0</v>
      </c>
      <c r="H24" s="4">
        <f t="shared" si="0"/>
        <v>9.5899999999999996E-3</v>
      </c>
    </row>
    <row r="25" spans="4:8" ht="15.75" customHeight="1">
      <c r="D25">
        <v>20</v>
      </c>
      <c r="E25" s="4">
        <v>4.8999999999999998E-3</v>
      </c>
      <c r="F25" s="4">
        <v>4.9899999999999996E-3</v>
      </c>
      <c r="G25" s="4">
        <v>0</v>
      </c>
      <c r="H25" s="4">
        <f t="shared" si="0"/>
        <v>9.8899999999999995E-3</v>
      </c>
    </row>
    <row r="26" spans="4:8" ht="15.75" customHeight="1">
      <c r="D26">
        <v>21</v>
      </c>
      <c r="E26" s="4">
        <v>7.9000000000000001E-4</v>
      </c>
      <c r="F26" s="4">
        <v>8.8000000000000003E-4</v>
      </c>
      <c r="G26" s="4">
        <v>0</v>
      </c>
      <c r="H26" s="4">
        <f t="shared" si="0"/>
        <v>1.67E-3</v>
      </c>
    </row>
    <row r="27" spans="4:8" ht="15.75" customHeight="1"/>
    <row r="28" spans="4:8" ht="15.75" customHeight="1"/>
    <row r="29" spans="4:8" ht="15.75" customHeight="1"/>
    <row r="30" spans="4:8" ht="15.75" customHeight="1"/>
    <row r="31" spans="4:8" ht="15.75" customHeight="1"/>
    <row r="32" spans="4:8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Общие расходы на квартиру</vt:lpstr>
      <vt:lpstr>Расчёт страхования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Artem Marchenko</cp:lastModifiedBy>
  <dcterms:created xsi:type="dcterms:W3CDTF">2020-01-19T17:52:04Z</dcterms:created>
  <dcterms:modified xsi:type="dcterms:W3CDTF">2020-02-22T16:45:28Z</dcterms:modified>
</cp:coreProperties>
</file>